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890" tabRatio="798" activeTab="1"/>
  </bookViews>
  <sheets>
    <sheet name="月報-10408人事費明細表" sheetId="1" r:id="rId1"/>
    <sheet name="月報-10409人事費明細表" sheetId="2" r:id="rId2"/>
    <sheet name="月報-10310人事費明細表" sheetId="3" r:id="rId3"/>
    <sheet name="月報-10311人事費明細表" sheetId="4" r:id="rId4"/>
    <sheet name="月報-10312人事費明細表" sheetId="5" r:id="rId5"/>
    <sheet name="月報-104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<sst xmlns="http://schemas.openxmlformats.org/spreadsheetml/2006/main" count="418" uniqueCount="42">
  <si>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</si>
  <si>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</si>
  <si>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</si>
  <si>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</si>
  <si>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</si>
  <si>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</si>
  <si>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</si>
  <si>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</si>
  <si>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</si>
  <si>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</si>
  <si>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</si>
  <si>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</si>
  <si>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</si>
  <si>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</si>
  <si>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</si>
  <si>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</si>
  <si>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</si>
  <si>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</si>
  <si>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</si>
  <si>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</si>
  <si>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</si>
  <si>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</si>
  <si>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</si>
  <si>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</si>
  <si>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</si>
  <si>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</si>
  <si>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</si>
  <si>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</si>
  <si>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</si>
  <si>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103年8月1日至103年10月31日</t>
  </si>
  <si>
    <t>103年08月1日至103年11月30日</t>
  </si>
  <si>
    <t>103年08月1日至103年12月31日</t>
  </si>
  <si>
    <t>截至本月底止累計數</t>
  </si>
  <si>
    <t>103年08月01日至104年01月31日</t>
  </si>
  <si>
    <t>前一學年度7月底止之人事費應付數餘額：$
前項應付數餘額於本學年度付現數：$
截至本月底止人事費應付數餘額：$</t>
  </si>
  <si>
    <t>103年08月01日至104年02月28日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</si>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</sst>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15" fillId="0" borderId="13" xfId="35" applyFont="1" applyFill="1" applyBorder="1" applyAlignment="1">
      <alignment horizontal="left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6" xfId="35" applyFont="1" applyFill="1" applyBorder="1" applyAlignment="1">
      <alignment horizontal="left" vertical="top" wrapText="1"/>
      <protection/>
    </xf>
    <xf numFmtId="0" fontId="7" fillId="0" borderId="17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3" xfId="35" applyFont="1" applyFill="1" applyBorder="1" applyAlignment="1">
      <alignment horizontal="center" vertical="center" wrapText="1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3" fillId="0" borderId="17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40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25:I25"/>
    <mergeCell ref="A7:A8"/>
    <mergeCell ref="B7:D7"/>
    <mergeCell ref="E7:E8"/>
    <mergeCell ref="F7:H7"/>
    <mergeCell ref="I7:I8"/>
    <mergeCell ref="B22:I22"/>
    <mergeCell ref="A24:I24"/>
    <mergeCell ref="A3:I3"/>
    <mergeCell ref="A4:I4"/>
    <mergeCell ref="A5:I5"/>
    <mergeCell ref="A23:I23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38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49346854</v>
      </c>
      <c r="G12" s="12">
        <v>0</v>
      </c>
      <c r="H12" s="12">
        <f>F12+G12</f>
        <v>49346854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1160140290</v>
      </c>
      <c r="G14" s="12">
        <v>0</v>
      </c>
      <c r="H14" s="12">
        <f>F14+G14</f>
        <v>1160140290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1160865</v>
      </c>
      <c r="G16" s="12">
        <v>0</v>
      </c>
      <c r="H16" s="12">
        <f aca="true" t="shared" si="1" ref="H16:H21">F16+G16</f>
        <v>1160865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483785545</v>
      </c>
      <c r="G18" s="12">
        <v>0</v>
      </c>
      <c r="H18" s="12">
        <f t="shared" si="1"/>
        <v>483785545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1694433554</v>
      </c>
      <c r="G21" s="15">
        <f>SUM(G9:G20)</f>
        <v>0</v>
      </c>
      <c r="H21" s="15">
        <f t="shared" si="1"/>
        <v>1694433554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39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53392223</v>
      </c>
      <c r="G12" s="12">
        <v>0</v>
      </c>
      <c r="H12" s="12">
        <f>F12+G12</f>
        <v>53392223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1263381224</v>
      </c>
      <c r="G14" s="12">
        <v>0</v>
      </c>
      <c r="H14" s="12">
        <f>F14+G14</f>
        <v>1263381224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1488112</v>
      </c>
      <c r="G16" s="12">
        <v>0</v>
      </c>
      <c r="H16" s="12">
        <f aca="true" t="shared" si="1" ref="H16:H21">F16+G16</f>
        <v>1488112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529321453</v>
      </c>
      <c r="G18" s="12">
        <v>0</v>
      </c>
      <c r="H18" s="12">
        <f t="shared" si="1"/>
        <v>529321453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1847583012</v>
      </c>
      <c r="G21" s="15">
        <f>SUM(G9:G20)</f>
        <v>0</v>
      </c>
      <c r="H21" s="15">
        <f t="shared" si="1"/>
        <v>1847583012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9" sqref="B1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41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6" sqref="F16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29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4076417</v>
      </c>
      <c r="C12" s="12">
        <v>0</v>
      </c>
      <c r="D12" s="12">
        <f>B12+C12</f>
        <v>4076417</v>
      </c>
      <c r="E12" s="6">
        <v>0</v>
      </c>
      <c r="F12" s="12">
        <f>+D12+'月報-10409人事費明細表'!H12</f>
        <v>12539793</v>
      </c>
      <c r="G12" s="12">
        <v>0</v>
      </c>
      <c r="H12" s="12">
        <f>F12+G12</f>
        <v>12539793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127209869</v>
      </c>
      <c r="C14" s="12">
        <v>0</v>
      </c>
      <c r="D14" s="12">
        <f>B14+C14</f>
        <v>127209869</v>
      </c>
      <c r="E14" s="6">
        <v>0</v>
      </c>
      <c r="F14" s="12">
        <f>+D14+'月報-10409人事費明細表'!H14</f>
        <v>328792535</v>
      </c>
      <c r="G14" s="12">
        <v>0</v>
      </c>
      <c r="H14" s="12">
        <f>F14+G14</f>
        <v>328792535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0</v>
      </c>
      <c r="C16" s="12">
        <v>0</v>
      </c>
      <c r="D16" s="12">
        <f aca="true" t="shared" si="0" ref="D16:D21">B16+C16</f>
        <v>0</v>
      </c>
      <c r="E16" s="12">
        <v>0</v>
      </c>
      <c r="F16" s="12">
        <f>+D16+'月報-10409人事費明細表'!H16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46065147</v>
      </c>
      <c r="C18" s="12">
        <v>0</v>
      </c>
      <c r="D18" s="12">
        <f t="shared" si="0"/>
        <v>46065147</v>
      </c>
      <c r="E18" s="12">
        <v>0</v>
      </c>
      <c r="F18" s="12">
        <f>+D18+'月報-10409人事費明細表'!H18</f>
        <v>132842558</v>
      </c>
      <c r="G18" s="12">
        <v>0</v>
      </c>
      <c r="H18" s="12">
        <f t="shared" si="1"/>
        <v>132842558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177351433</v>
      </c>
      <c r="C21" s="15">
        <f>SUM(C9:C20)</f>
        <v>0</v>
      </c>
      <c r="D21" s="15">
        <f t="shared" si="0"/>
        <v>177351433</v>
      </c>
      <c r="E21" s="15">
        <f>SUM(E9:E20)</f>
        <v>0</v>
      </c>
      <c r="F21" s="15">
        <f>SUM(F9:F20)</f>
        <v>474253904</v>
      </c>
      <c r="G21" s="15">
        <f>SUM(G9:G20)</f>
        <v>0</v>
      </c>
      <c r="H21" s="15">
        <f t="shared" si="1"/>
        <v>474253904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:I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30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4069991</v>
      </c>
      <c r="C12" s="12">
        <v>0</v>
      </c>
      <c r="D12" s="12">
        <f>B12+C12</f>
        <v>4069991</v>
      </c>
      <c r="E12" s="6">
        <v>0</v>
      </c>
      <c r="F12" s="12">
        <f>+D12+'月報-10310人事費明細表'!H12</f>
        <v>16609784</v>
      </c>
      <c r="G12" s="12">
        <v>0</v>
      </c>
      <c r="H12" s="12">
        <f>F12+G12</f>
        <v>16609784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104761083</v>
      </c>
      <c r="C14" s="12">
        <v>0</v>
      </c>
      <c r="D14" s="12">
        <f>B14+C14</f>
        <v>104761083</v>
      </c>
      <c r="E14" s="6">
        <v>0</v>
      </c>
      <c r="F14" s="12">
        <f>+D14+'月報-10310人事費明細表'!H14</f>
        <v>433553618</v>
      </c>
      <c r="G14" s="12">
        <v>0</v>
      </c>
      <c r="H14" s="12">
        <f>F14+G14</f>
        <v>433553618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49000</v>
      </c>
      <c r="C16" s="12">
        <v>0</v>
      </c>
      <c r="D16" s="12">
        <f aca="true" t="shared" si="0" ref="D16:D21">B16+C16</f>
        <v>49000</v>
      </c>
      <c r="E16" s="12">
        <v>0</v>
      </c>
      <c r="F16" s="12">
        <f>+D16+'月報-10310人事費明細表'!H16</f>
        <v>128018</v>
      </c>
      <c r="G16" s="12">
        <v>0</v>
      </c>
      <c r="H16" s="12">
        <f aca="true" t="shared" si="1" ref="H16:H21">F16+G16</f>
        <v>128018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46285377</v>
      </c>
      <c r="C18" s="12">
        <v>0</v>
      </c>
      <c r="D18" s="12">
        <f t="shared" si="0"/>
        <v>46285377</v>
      </c>
      <c r="E18" s="12">
        <v>0</v>
      </c>
      <c r="F18" s="12">
        <f>+D18+'月報-10310人事費明細表'!H18</f>
        <v>179127935</v>
      </c>
      <c r="G18" s="12">
        <v>0</v>
      </c>
      <c r="H18" s="12">
        <f t="shared" si="1"/>
        <v>179127935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155165451</v>
      </c>
      <c r="C21" s="15">
        <f>SUM(C9:C20)</f>
        <v>0</v>
      </c>
      <c r="D21" s="15">
        <f t="shared" si="0"/>
        <v>155165451</v>
      </c>
      <c r="E21" s="15">
        <f>SUM(E9:E20)</f>
        <v>0</v>
      </c>
      <c r="F21" s="15">
        <f>SUM(F9:F20)</f>
        <v>629419355</v>
      </c>
      <c r="G21" s="15">
        <f>SUM(G9:G20)</f>
        <v>0</v>
      </c>
      <c r="H21" s="15">
        <f t="shared" si="1"/>
        <v>629419355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31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32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4223909</v>
      </c>
      <c r="C12" s="12">
        <v>0</v>
      </c>
      <c r="D12" s="12">
        <f>B12+C12</f>
        <v>4223909</v>
      </c>
      <c r="E12" s="6">
        <v>0</v>
      </c>
      <c r="F12" s="12">
        <f>+D12+'月報-10311人事費明細表'!H12</f>
        <v>20833693</v>
      </c>
      <c r="G12" s="12">
        <v>0</v>
      </c>
      <c r="H12" s="12">
        <f>F12+G12</f>
        <v>20833693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103144244</v>
      </c>
      <c r="C14" s="12">
        <v>0</v>
      </c>
      <c r="D14" s="12">
        <f>B14+C14</f>
        <v>103144244</v>
      </c>
      <c r="E14" s="6">
        <v>0</v>
      </c>
      <c r="F14" s="12">
        <f>+D14+'月報-10311人事費明細表'!H14</f>
        <v>536697862</v>
      </c>
      <c r="G14" s="12">
        <v>0</v>
      </c>
      <c r="H14" s="12">
        <f>F14+G14</f>
        <v>536697862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100000</v>
      </c>
      <c r="C16" s="12">
        <v>0</v>
      </c>
      <c r="D16" s="12">
        <f aca="true" t="shared" si="0" ref="D16:D21">B16+C16</f>
        <v>100000</v>
      </c>
      <c r="E16" s="12">
        <v>0</v>
      </c>
      <c r="F16" s="12">
        <f>+D16+'月報-10311人事費明細表'!H16</f>
        <v>228018</v>
      </c>
      <c r="G16" s="12">
        <v>0</v>
      </c>
      <c r="H16" s="12">
        <f aca="true" t="shared" si="1" ref="H16:H21">F16+G16</f>
        <v>228018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45847574</v>
      </c>
      <c r="C18" s="12">
        <v>0</v>
      </c>
      <c r="D18" s="12">
        <f t="shared" si="0"/>
        <v>45847574</v>
      </c>
      <c r="E18" s="12">
        <v>0</v>
      </c>
      <c r="F18" s="12">
        <f>+D18+'月報-10311人事費明細表'!H18</f>
        <v>224975509</v>
      </c>
      <c r="G18" s="12">
        <v>0</v>
      </c>
      <c r="H18" s="12">
        <f t="shared" si="1"/>
        <v>224975509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153315727</v>
      </c>
      <c r="C21" s="15">
        <f>SUM(C9:C20)</f>
        <v>0</v>
      </c>
      <c r="D21" s="15">
        <f t="shared" si="0"/>
        <v>153315727</v>
      </c>
      <c r="E21" s="15">
        <f>SUM(E9:E20)</f>
        <v>0</v>
      </c>
      <c r="F21" s="15">
        <f>SUM(F9:F20)</f>
        <v>782735082</v>
      </c>
      <c r="G21" s="15">
        <f>SUM(G9:G20)</f>
        <v>0</v>
      </c>
      <c r="H21" s="15">
        <f t="shared" si="1"/>
        <v>782735082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33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12306996</v>
      </c>
      <c r="C12" s="12">
        <v>0</v>
      </c>
      <c r="D12" s="12">
        <f>B12+C12</f>
        <v>12306996</v>
      </c>
      <c r="E12" s="6">
        <v>0</v>
      </c>
      <c r="F12" s="12">
        <f>+D12+'月報-10312人事費明細表'!H12</f>
        <v>33140689</v>
      </c>
      <c r="G12" s="12">
        <v>0</v>
      </c>
      <c r="H12" s="12">
        <f>F12+G12</f>
        <v>33140689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210840169</v>
      </c>
      <c r="C14" s="12">
        <v>0</v>
      </c>
      <c r="D14" s="12">
        <f>B14+C14</f>
        <v>210840169</v>
      </c>
      <c r="E14" s="6">
        <v>0</v>
      </c>
      <c r="F14" s="12">
        <f>+D14+'月報-10312人事費明細表'!H14</f>
        <v>747538031</v>
      </c>
      <c r="G14" s="12">
        <v>0</v>
      </c>
      <c r="H14" s="12">
        <f>F14+G14</f>
        <v>747538031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87352</v>
      </c>
      <c r="C16" s="12">
        <v>0</v>
      </c>
      <c r="D16" s="12">
        <f aca="true" t="shared" si="0" ref="D16:D21">B16+C16</f>
        <v>87352</v>
      </c>
      <c r="E16" s="12">
        <v>0</v>
      </c>
      <c r="F16" s="12">
        <f>+D16+'月報-10312人事費明細表'!H16</f>
        <v>315370</v>
      </c>
      <c r="G16" s="12">
        <v>0</v>
      </c>
      <c r="H16" s="12">
        <f aca="true" t="shared" si="1" ref="H16:H21">F16+G16</f>
        <v>315370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80988467</v>
      </c>
      <c r="C18" s="12">
        <v>0</v>
      </c>
      <c r="D18" s="12">
        <f t="shared" si="0"/>
        <v>80988467</v>
      </c>
      <c r="E18" s="12">
        <v>0</v>
      </c>
      <c r="F18" s="12">
        <f>+D18+'月報-10312人事費明細表'!H18</f>
        <v>305963976</v>
      </c>
      <c r="G18" s="12">
        <v>0</v>
      </c>
      <c r="H18" s="12">
        <f t="shared" si="1"/>
        <v>305963976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304222984</v>
      </c>
      <c r="C21" s="15">
        <f>SUM(C9:C20)</f>
        <v>0</v>
      </c>
      <c r="D21" s="15">
        <f t="shared" si="0"/>
        <v>304222984</v>
      </c>
      <c r="E21" s="15">
        <f>SUM(E9:E20)</f>
        <v>0</v>
      </c>
      <c r="F21" s="15">
        <f>SUM(F9:F20)</f>
        <v>1086958066</v>
      </c>
      <c r="G21" s="15">
        <f>SUM(G9:G20)</f>
        <v>0</v>
      </c>
      <c r="H21" s="15">
        <f t="shared" si="1"/>
        <v>1086958066</v>
      </c>
      <c r="I21" s="16"/>
    </row>
    <row r="22" spans="1:9" ht="58.5" customHeight="1">
      <c r="A22" s="17" t="s">
        <v>18</v>
      </c>
      <c r="B22" s="25" t="s">
        <v>34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4256957</v>
      </c>
      <c r="C12" s="12">
        <v>0</v>
      </c>
      <c r="D12" s="12">
        <f>B12+C12</f>
        <v>4256957</v>
      </c>
      <c r="E12" s="6">
        <v>0</v>
      </c>
      <c r="F12" s="12">
        <f>+D12+'月報-10401人事費明細表'!H12</f>
        <v>37397646</v>
      </c>
      <c r="G12" s="12">
        <v>0</v>
      </c>
      <c r="H12" s="12">
        <f>F12+G12</f>
        <v>37397646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98737331</v>
      </c>
      <c r="C14" s="12">
        <v>0</v>
      </c>
      <c r="D14" s="12">
        <f>B14+C14</f>
        <v>98737331</v>
      </c>
      <c r="E14" s="6">
        <v>0</v>
      </c>
      <c r="F14" s="12">
        <f>+D14+'月報-10401人事費明細表'!H14</f>
        <v>846275362</v>
      </c>
      <c r="G14" s="12">
        <v>0</v>
      </c>
      <c r="H14" s="12">
        <f>F14+G14</f>
        <v>846275362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345494</v>
      </c>
      <c r="C16" s="12">
        <v>0</v>
      </c>
      <c r="D16" s="12">
        <f aca="true" t="shared" si="0" ref="D16:D21">B16+C16</f>
        <v>345494</v>
      </c>
      <c r="E16" s="12">
        <v>0</v>
      </c>
      <c r="F16" s="12">
        <f>+D16+'月報-10401人事費明細表'!H16</f>
        <v>660864</v>
      </c>
      <c r="G16" s="12">
        <v>0</v>
      </c>
      <c r="H16" s="12">
        <f aca="true" t="shared" si="1" ref="H16:H21">F16+G16</f>
        <v>660864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43644071</v>
      </c>
      <c r="C18" s="12">
        <v>0</v>
      </c>
      <c r="D18" s="12">
        <f t="shared" si="0"/>
        <v>43644071</v>
      </c>
      <c r="E18" s="12">
        <v>0</v>
      </c>
      <c r="F18" s="12">
        <f>+D18+'月報-10401人事費明細表'!H18</f>
        <v>349608047</v>
      </c>
      <c r="G18" s="12">
        <v>0</v>
      </c>
      <c r="H18" s="12">
        <f t="shared" si="1"/>
        <v>349608047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146983853</v>
      </c>
      <c r="C21" s="15">
        <f>SUM(C9:C20)</f>
        <v>0</v>
      </c>
      <c r="D21" s="15">
        <f t="shared" si="0"/>
        <v>146983853</v>
      </c>
      <c r="E21" s="15">
        <f>SUM(E9:E20)</f>
        <v>0</v>
      </c>
      <c r="F21" s="15">
        <f>SUM(F9:F20)</f>
        <v>1233941919</v>
      </c>
      <c r="G21" s="15">
        <f>SUM(G9:G20)</f>
        <v>0</v>
      </c>
      <c r="H21" s="15">
        <f t="shared" si="1"/>
        <v>1233941919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41373678</v>
      </c>
      <c r="G12" s="12">
        <v>0</v>
      </c>
      <c r="H12" s="12">
        <f>F12+G12</f>
        <v>41373678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951634649</v>
      </c>
      <c r="G14" s="12">
        <v>0</v>
      </c>
      <c r="H14" s="12">
        <f>F14+G14</f>
        <v>951634649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698611</v>
      </c>
      <c r="G16" s="12">
        <v>0</v>
      </c>
      <c r="H16" s="12">
        <f aca="true" t="shared" si="1" ref="H16:H21">F16+G16</f>
        <v>698611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393894281</v>
      </c>
      <c r="G18" s="12">
        <v>0</v>
      </c>
      <c r="H18" s="12">
        <f t="shared" si="1"/>
        <v>393894281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1387601219</v>
      </c>
      <c r="G21" s="15">
        <f>SUM(G9:G20)</f>
        <v>0</v>
      </c>
      <c r="H21" s="15">
        <f t="shared" si="1"/>
        <v>1387601219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45377414</v>
      </c>
      <c r="G12" s="12">
        <v>0</v>
      </c>
      <c r="H12" s="12">
        <f>F12+G12</f>
        <v>45377414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1056937975</v>
      </c>
      <c r="G14" s="12">
        <v>0</v>
      </c>
      <c r="H14" s="12">
        <f>F14+G14</f>
        <v>1056937975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736358</v>
      </c>
      <c r="G16" s="12">
        <v>0</v>
      </c>
      <c r="H16" s="12">
        <f aca="true" t="shared" si="1" ref="H16:H21">F16+G16</f>
        <v>736358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438926443</v>
      </c>
      <c r="G18" s="12">
        <v>0</v>
      </c>
      <c r="H18" s="12">
        <f t="shared" si="1"/>
        <v>438926443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1541978190</v>
      </c>
      <c r="G21" s="15">
        <f>SUM(G9:G20)</f>
        <v>0</v>
      </c>
      <c r="H21" s="15">
        <f t="shared" si="1"/>
        <v>1541978190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D000004087/羅世宏</cp:lastModifiedBy>
  <cp:lastPrinted>2015-07-06T06:25:40Z</cp:lastPrinted>
  <dcterms:created xsi:type="dcterms:W3CDTF">2014-04-04T07:54:35Z</dcterms:created>
  <dcterms:modified xsi:type="dcterms:W3CDTF">2015-10-15T05:55:35Z</dcterms:modified>
  <cp:category/>
  <cp:version/>
  <cp:contentType/>
  <cp:contentStatus/>
</cp:coreProperties>
</file>