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955" windowHeight="7845" tabRatio="798" activeTab="2"/>
  </bookViews>
  <sheets>
    <sheet name="月報-10408人事費明細表" sheetId="1" r:id="rId1"/>
    <sheet name="月報-10409人事費明細表" sheetId="2" r:id="rId2"/>
    <sheet name="月報-10410人事費明細表" sheetId="3" r:id="rId3"/>
    <sheet name="月報-10311人事費明細表" sheetId="4" r:id="rId4"/>
    <sheet name="月報-10312人事費明細表" sheetId="5" r:id="rId5"/>
    <sheet name="月報-10401人事費明細表" sheetId="6" r:id="rId6"/>
    <sheet name="10402" sheetId="7" r:id="rId7"/>
    <sheet name="10403" sheetId="8" r:id="rId8"/>
    <sheet name="10404" sheetId="9" r:id="rId9"/>
    <sheet name="10405" sheetId="10" r:id="rId10"/>
    <sheet name="10406" sheetId="11" r:id="rId11"/>
  </sheets>
  <definedNames>
    <definedName name="aaa">#REF!</definedName>
    <definedName name="bbb">#REF!</definedName>
    <definedName name="cc">#REF!</definedName>
    <definedName name="_xlnm.Print_Area" localSheetId="0">'月報-10408人事費明細表'!$A$1:$I$27</definedName>
    <definedName name="摘要">#REF!</definedName>
    <definedName name="駐外">#REF!</definedName>
  </definedNames>
  <calcPr fullCalcOnLoad="1"/>
</workbook>
</file>

<file path=xl/sharedStrings.xml><?xml version="1.0" encoding="utf-8"?>
<sst xmlns="http://schemas.openxmlformats.org/spreadsheetml/2006/main" count="418" uniqueCount="42">
  <si>
    <t>單位：新臺幣元</t>
  </si>
  <si>
    <t>科目名稱</t>
  </si>
  <si>
    <t>本月份</t>
  </si>
  <si>
    <t>人事費明細表</t>
  </si>
  <si>
    <t>上月底止累計應付數於本月付現數</t>
  </si>
  <si>
    <t>截至本月底止累計數</t>
  </si>
  <si>
    <t>備註</t>
  </si>
  <si>
    <t>付現數</t>
  </si>
  <si>
    <t>應付數</t>
  </si>
  <si>
    <t>小計</t>
  </si>
  <si>
    <t>董事會支出</t>
  </si>
  <si>
    <t xml:space="preserve">  人事費</t>
  </si>
  <si>
    <t>行政管理支出</t>
  </si>
  <si>
    <t>教學研究及訓輔支出</t>
  </si>
  <si>
    <t>推廣教育支出</t>
  </si>
  <si>
    <t>產學合作支出</t>
  </si>
  <si>
    <t>其他教學活動支出</t>
  </si>
  <si>
    <t>合 計</t>
  </si>
  <si>
    <t>補充說明：</t>
  </si>
  <si>
    <t>前一學年度7月底止之人事費應付數餘額：$
前項應付數餘額於本學年度付現數：$
截至本月底止人事費應付數餘額：$</t>
  </si>
  <si>
    <t>製表</t>
  </si>
  <si>
    <t>主辦會計</t>
  </si>
  <si>
    <t>校長或董事長</t>
  </si>
  <si>
    <t>月報新增表件</t>
  </si>
  <si>
    <t xml:space="preserve">說明：
            </t>
  </si>
  <si>
    <t>1.請就支出類會計科目內容並依本表「科目名稱」欄類別，填寫各功能別科目項下「人事費」列支之付現數及應付數。</t>
  </si>
  <si>
    <t>2.本表僅就本學年度之各項支出人事費填寫；至前一學年度7月底止之人事費應付數餘額及於本學年度付現數，則請於表格下方
  之「補充說明」列填寫相關金額。</t>
  </si>
  <si>
    <t>編號：106（學校法人及所設專科以上學校適用）</t>
  </si>
  <si>
    <t>長庚大學</t>
  </si>
  <si>
    <t>103年08月1日至103年11月30日</t>
  </si>
  <si>
    <t>103年08月1日至103年12月31日</t>
  </si>
  <si>
    <t>截至本月底止累計數</t>
  </si>
  <si>
    <t>103年08月01日至104年01月31日</t>
  </si>
  <si>
    <t>前一學年度7月底止之人事費應付數餘額：$
前項應付數餘額於本學年度付現數：$
截至本月底止人事費應付數餘額：$</t>
  </si>
  <si>
    <t>103年08月01日至104年02月28日</t>
  </si>
  <si>
    <t>103年08月01日至104年03月31日</t>
  </si>
  <si>
    <t>103年08月01日至104年04月30日</t>
  </si>
  <si>
    <t>103年08月01日至104年05月31日</t>
  </si>
  <si>
    <t>103年08月01日至104年06月30日</t>
  </si>
  <si>
    <t>104年8月1日至104年8月31日</t>
  </si>
  <si>
    <t>104年8月1日至104年9月30日</t>
  </si>
  <si>
    <t>104年8月1日至104年10月31日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</si>
</sst>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50">
    <font>
      <sz val="10"/>
      <name val="Arial"/>
      <family val="2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0"/>
      <name val="標楷體"/>
      <family val="4"/>
    </font>
    <font>
      <b/>
      <u val="single"/>
      <sz val="14"/>
      <color indexed="8"/>
      <name val="標楷體"/>
      <family val="4"/>
    </font>
    <font>
      <sz val="14"/>
      <color indexed="8"/>
      <name val="標楷體"/>
      <family val="4"/>
    </font>
    <font>
      <sz val="12"/>
      <name val="新細明體"/>
      <family val="1"/>
    </font>
    <font>
      <b/>
      <sz val="10"/>
      <color indexed="12"/>
      <name val="標楷體"/>
      <family val="4"/>
    </font>
    <font>
      <b/>
      <sz val="9"/>
      <color indexed="12"/>
      <name val="標楷體"/>
      <family val="4"/>
    </font>
    <font>
      <b/>
      <sz val="12"/>
      <color indexed="8"/>
      <name val="標楷體"/>
      <family val="4"/>
    </font>
    <font>
      <b/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36" applyFont="1">
      <alignment vertical="center"/>
      <protection/>
    </xf>
    <xf numFmtId="0" fontId="12" fillId="0" borderId="10" xfId="35" applyFont="1" applyFill="1" applyBorder="1" applyAlignment="1">
      <alignment horizontal="center" vertical="center" wrapText="1"/>
      <protection/>
    </xf>
    <xf numFmtId="0" fontId="14" fillId="32" borderId="11" xfId="35" applyFont="1" applyFill="1" applyBorder="1" applyAlignment="1">
      <alignment vertical="top" wrapText="1"/>
      <protection/>
    </xf>
    <xf numFmtId="177" fontId="8" fillId="0" borderId="11" xfId="40" applyNumberFormat="1" applyFont="1" applyBorder="1" applyAlignment="1">
      <alignment vertical="center"/>
    </xf>
    <xf numFmtId="0" fontId="7" fillId="0" borderId="11" xfId="35" applyFont="1" applyBorder="1">
      <alignment vertical="center"/>
      <protection/>
    </xf>
    <xf numFmtId="0" fontId="7" fillId="32" borderId="11" xfId="35" applyFont="1" applyFill="1" applyBorder="1" applyAlignment="1">
      <alignment vertical="top" wrapText="1"/>
      <protection/>
    </xf>
    <xf numFmtId="177" fontId="4" fillId="0" borderId="11" xfId="40" applyNumberFormat="1" applyFont="1" applyBorder="1" applyAlignment="1">
      <alignment vertical="center"/>
    </xf>
    <xf numFmtId="0" fontId="2" fillId="32" borderId="11" xfId="35" applyFont="1" applyFill="1" applyBorder="1" applyAlignment="1">
      <alignment vertical="top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177" fontId="4" fillId="0" borderId="12" xfId="40" applyNumberFormat="1" applyFont="1" applyBorder="1" applyAlignment="1">
      <alignment vertical="center"/>
    </xf>
    <xf numFmtId="0" fontId="7" fillId="0" borderId="12" xfId="35" applyFont="1" applyBorder="1">
      <alignment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0" fontId="7" fillId="32" borderId="0" xfId="35" applyFont="1" applyFill="1" applyBorder="1" applyAlignment="1">
      <alignment horizontal="left" vertical="top" wrapText="1"/>
      <protection/>
    </xf>
    <xf numFmtId="0" fontId="7" fillId="0" borderId="0" xfId="35" applyFont="1" applyBorder="1">
      <alignment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7" fillId="0" borderId="0" xfId="35" applyFont="1" applyBorder="1" applyAlignment="1">
      <alignment horizontal="left" vertical="center"/>
      <protection/>
    </xf>
    <xf numFmtId="0" fontId="7" fillId="0" borderId="0" xfId="35" applyFont="1" applyBorder="1" applyAlignment="1">
      <alignment vertical="center"/>
      <protection/>
    </xf>
    <xf numFmtId="0" fontId="7" fillId="0" borderId="0" xfId="35" applyFont="1">
      <alignment vertical="center"/>
      <protection/>
    </xf>
    <xf numFmtId="0" fontId="16" fillId="0" borderId="0" xfId="36" applyFont="1">
      <alignment vertical="center"/>
      <protection/>
    </xf>
    <xf numFmtId="0" fontId="15" fillId="0" borderId="13" xfId="35" applyFont="1" applyFill="1" applyBorder="1" applyAlignment="1">
      <alignment horizontal="left" vertical="center" wrapText="1"/>
      <protection/>
    </xf>
    <xf numFmtId="0" fontId="15" fillId="0" borderId="14" xfId="35" applyFont="1" applyFill="1" applyBorder="1" applyAlignment="1">
      <alignment horizontal="left" vertical="center" wrapText="1"/>
      <protection/>
    </xf>
    <xf numFmtId="0" fontId="15" fillId="0" borderId="15" xfId="35" applyFont="1" applyFill="1" applyBorder="1" applyAlignment="1">
      <alignment horizontal="left" vertical="center" wrapText="1"/>
      <protection/>
    </xf>
    <xf numFmtId="0" fontId="7" fillId="32" borderId="0" xfId="35" applyFont="1" applyFill="1" applyBorder="1" applyAlignment="1">
      <alignment horizontal="left" vertical="top" wrapText="1"/>
      <protection/>
    </xf>
    <xf numFmtId="0" fontId="9" fillId="0" borderId="0" xfId="33" applyFont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7" fillId="32" borderId="16" xfId="35" applyFont="1" applyFill="1" applyBorder="1" applyAlignment="1">
      <alignment horizontal="left" vertical="top" wrapText="1"/>
      <protection/>
    </xf>
    <xf numFmtId="0" fontId="7" fillId="0" borderId="17" xfId="35" applyFont="1" applyBorder="1" applyAlignment="1">
      <alignment horizontal="center" vertical="center"/>
      <protection/>
    </xf>
    <xf numFmtId="0" fontId="7" fillId="0" borderId="12" xfId="35" applyFont="1" applyBorder="1" applyAlignment="1">
      <alignment horizontal="center" vertical="center"/>
      <protection/>
    </xf>
    <xf numFmtId="0" fontId="12" fillId="0" borderId="13" xfId="35" applyFont="1" applyFill="1" applyBorder="1" applyAlignment="1">
      <alignment horizontal="center" vertical="center" wrapText="1"/>
      <protection/>
    </xf>
    <xf numFmtId="0" fontId="12" fillId="0" borderId="14" xfId="35" applyFont="1" applyFill="1" applyBorder="1" applyAlignment="1">
      <alignment horizontal="center" vertical="center" wrapText="1"/>
      <protection/>
    </xf>
    <xf numFmtId="0" fontId="12" fillId="0" borderId="15" xfId="35" applyFont="1" applyFill="1" applyBorder="1" applyAlignment="1">
      <alignment horizontal="center" vertical="center" wrapText="1"/>
      <protection/>
    </xf>
    <xf numFmtId="0" fontId="13" fillId="0" borderId="17" xfId="35" applyFont="1" applyFill="1" applyBorder="1" applyAlignment="1">
      <alignment horizontal="center" vertical="center" wrapText="1"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12" fillId="0" borderId="10" xfId="35" applyFont="1" applyFill="1" applyBorder="1" applyAlignment="1">
      <alignment horizontal="center" vertical="center" wrapText="1"/>
      <protection/>
    </xf>
    <xf numFmtId="0" fontId="12" fillId="0" borderId="17" xfId="35" applyFont="1" applyFill="1" applyBorder="1" applyAlignment="1">
      <alignment horizontal="center" vertical="center" wrapText="1"/>
      <protection/>
    </xf>
    <xf numFmtId="0" fontId="12" fillId="0" borderId="12" xfId="35" applyFont="1" applyFill="1" applyBorder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千分位 2" xfId="38"/>
    <cellStyle name="千分位 2 2" xfId="39"/>
    <cellStyle name="千分位 2 3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Sheet1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22" sqref="J22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2.42187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39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4243158</v>
      </c>
      <c r="C12" s="12">
        <v>0</v>
      </c>
      <c r="D12" s="12">
        <f>B12+C12</f>
        <v>4243158</v>
      </c>
      <c r="E12" s="6">
        <v>0</v>
      </c>
      <c r="F12" s="12">
        <f>D12</f>
        <v>4243158</v>
      </c>
      <c r="G12" s="12">
        <v>0</v>
      </c>
      <c r="H12" s="12">
        <f>F12+G12</f>
        <v>4243158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 aca="true" t="shared" si="0" ref="F13:F21">D13</f>
        <v>0</v>
      </c>
      <c r="G13" s="9"/>
      <c r="H13" s="9"/>
      <c r="I13" s="10"/>
    </row>
    <row r="14" spans="1:9" ht="15.75" customHeight="1">
      <c r="A14" s="11" t="s">
        <v>11</v>
      </c>
      <c r="B14" s="12">
        <v>91578144</v>
      </c>
      <c r="C14" s="12">
        <v>0</v>
      </c>
      <c r="D14" s="12">
        <f>B14+C14</f>
        <v>91578144</v>
      </c>
      <c r="E14" s="6">
        <v>0</v>
      </c>
      <c r="F14" s="12">
        <f t="shared" si="0"/>
        <v>91578144</v>
      </c>
      <c r="G14" s="12">
        <v>0</v>
      </c>
      <c r="H14" s="12">
        <f>F14+G14</f>
        <v>91578144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 t="shared" si="0"/>
        <v>0</v>
      </c>
      <c r="G15" s="9"/>
      <c r="H15" s="9"/>
      <c r="I15" s="10"/>
    </row>
    <row r="16" spans="1:9" ht="15.75" customHeight="1">
      <c r="A16" s="11" t="s">
        <v>11</v>
      </c>
      <c r="B16" s="12">
        <v>39509</v>
      </c>
      <c r="C16" s="12">
        <v>0</v>
      </c>
      <c r="D16" s="12">
        <f aca="true" t="shared" si="1" ref="D16:D21">B16+C16</f>
        <v>39509</v>
      </c>
      <c r="E16" s="12">
        <v>0</v>
      </c>
      <c r="F16" s="12">
        <f t="shared" si="0"/>
        <v>39509</v>
      </c>
      <c r="G16" s="12">
        <v>0</v>
      </c>
      <c r="H16" s="12">
        <f aca="true" t="shared" si="2" ref="H16:H21">F16+G16</f>
        <v>39509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 t="shared" si="0"/>
        <v>0</v>
      </c>
      <c r="G17" s="9"/>
      <c r="H17" s="9"/>
      <c r="I17" s="10"/>
    </row>
    <row r="18" spans="1:9" ht="15.75" customHeight="1">
      <c r="A18" s="13" t="s">
        <v>11</v>
      </c>
      <c r="B18" s="12">
        <v>39819515</v>
      </c>
      <c r="C18" s="12">
        <v>0</v>
      </c>
      <c r="D18" s="12">
        <f t="shared" si="1"/>
        <v>39819515</v>
      </c>
      <c r="E18" s="12">
        <v>0</v>
      </c>
      <c r="F18" s="12">
        <f t="shared" si="0"/>
        <v>39819515</v>
      </c>
      <c r="G18" s="12">
        <v>0</v>
      </c>
      <c r="H18" s="12">
        <f t="shared" si="2"/>
        <v>39819515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 t="shared" si="0"/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1"/>
        <v>0</v>
      </c>
      <c r="E20" s="12">
        <v>0</v>
      </c>
      <c r="F20" s="12">
        <f t="shared" si="0"/>
        <v>0</v>
      </c>
      <c r="G20" s="12">
        <v>0</v>
      </c>
      <c r="H20" s="12">
        <f t="shared" si="2"/>
        <v>0</v>
      </c>
      <c r="I20" s="10"/>
    </row>
    <row r="21" spans="1:9" ht="15.75" customHeight="1">
      <c r="A21" s="14" t="s">
        <v>17</v>
      </c>
      <c r="B21" s="15">
        <f>SUM(B9:B20)</f>
        <v>135680326</v>
      </c>
      <c r="C21" s="15">
        <f>SUM(C9:C20)</f>
        <v>0</v>
      </c>
      <c r="D21" s="15">
        <f t="shared" si="1"/>
        <v>135680326</v>
      </c>
      <c r="E21" s="15">
        <f>SUM(E9:E20)</f>
        <v>0</v>
      </c>
      <c r="F21" s="12">
        <f t="shared" si="0"/>
        <v>135680326</v>
      </c>
      <c r="G21" s="15">
        <f>SUM(G9:G20)</f>
        <v>0</v>
      </c>
      <c r="H21" s="15">
        <f t="shared" si="2"/>
        <v>135680326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25:I25"/>
    <mergeCell ref="A7:A8"/>
    <mergeCell ref="B7:D7"/>
    <mergeCell ref="E7:E8"/>
    <mergeCell ref="F7:H7"/>
    <mergeCell ref="I7:I8"/>
    <mergeCell ref="B22:I22"/>
    <mergeCell ref="A24:I24"/>
    <mergeCell ref="A3:I3"/>
    <mergeCell ref="A4:I4"/>
    <mergeCell ref="A5:I5"/>
    <mergeCell ref="A23:I23"/>
  </mergeCells>
  <printOptions horizontalCentered="1"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37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3969440</v>
      </c>
      <c r="C12" s="12">
        <v>0</v>
      </c>
      <c r="D12" s="12">
        <f>B12+C12</f>
        <v>3969440</v>
      </c>
      <c r="E12" s="6">
        <v>0</v>
      </c>
      <c r="F12" s="12">
        <f>'10404'!F12+'10405'!B12</f>
        <v>49599056</v>
      </c>
      <c r="G12" s="12">
        <v>0</v>
      </c>
      <c r="H12" s="12">
        <f>F12+G12</f>
        <v>49599056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'10404'!F13+'10405'!B13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103202315</v>
      </c>
      <c r="C14" s="12">
        <v>0</v>
      </c>
      <c r="D14" s="12">
        <f>B14+C14</f>
        <v>103202315</v>
      </c>
      <c r="E14" s="6">
        <v>0</v>
      </c>
      <c r="F14" s="12">
        <f>'10404'!F14+'10405'!B14</f>
        <v>1144933377</v>
      </c>
      <c r="G14" s="12">
        <v>0</v>
      </c>
      <c r="H14" s="12">
        <f>F14+G14</f>
        <v>1144933377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'10404'!F15+'10405'!B15</f>
        <v>0</v>
      </c>
      <c r="G15" s="9"/>
      <c r="H15" s="9"/>
      <c r="I15" s="10"/>
    </row>
    <row r="16" spans="1:9" ht="15.75" customHeight="1">
      <c r="A16" s="11" t="s">
        <v>11</v>
      </c>
      <c r="B16" s="12">
        <v>424507</v>
      </c>
      <c r="C16" s="12">
        <v>0</v>
      </c>
      <c r="D16" s="12">
        <f aca="true" t="shared" si="0" ref="D16:D21">B16+C16</f>
        <v>424507</v>
      </c>
      <c r="E16" s="12">
        <v>0</v>
      </c>
      <c r="F16" s="12">
        <f>'10404'!F16+'10405'!B16</f>
        <v>1160865</v>
      </c>
      <c r="G16" s="12">
        <v>0</v>
      </c>
      <c r="H16" s="12">
        <f aca="true" t="shared" si="1" ref="H16:H21">F16+G16</f>
        <v>1160865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'10404'!F17+'10405'!B17</f>
        <v>0</v>
      </c>
      <c r="G17" s="9"/>
      <c r="H17" s="9"/>
      <c r="I17" s="10"/>
    </row>
    <row r="18" spans="1:9" ht="15.75" customHeight="1">
      <c r="A18" s="13" t="s">
        <v>11</v>
      </c>
      <c r="B18" s="12">
        <v>44859102</v>
      </c>
      <c r="C18" s="12">
        <v>0</v>
      </c>
      <c r="D18" s="12">
        <f t="shared" si="0"/>
        <v>44859102</v>
      </c>
      <c r="E18" s="12">
        <v>0</v>
      </c>
      <c r="F18" s="12">
        <f>'10404'!F18+'10405'!B18</f>
        <v>488042898</v>
      </c>
      <c r="G18" s="12">
        <v>0</v>
      </c>
      <c r="H18" s="12">
        <f t="shared" si="1"/>
        <v>488042898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'10404'!F19+'10405'!B19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'10404'!F20+'10405'!B20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152455364</v>
      </c>
      <c r="C21" s="15">
        <f>SUM(C9:C20)</f>
        <v>0</v>
      </c>
      <c r="D21" s="15">
        <f t="shared" si="0"/>
        <v>152455364</v>
      </c>
      <c r="E21" s="15">
        <f>SUM(E9:E20)</f>
        <v>0</v>
      </c>
      <c r="F21" s="12">
        <f>'10404'!F21+'10405'!B21</f>
        <v>1683736196</v>
      </c>
      <c r="G21" s="15">
        <f>SUM(G9:G20)</f>
        <v>0</v>
      </c>
      <c r="H21" s="15">
        <f t="shared" si="1"/>
        <v>1683736196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5" sqref="A5:I5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38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4045369</v>
      </c>
      <c r="C12" s="12">
        <v>0</v>
      </c>
      <c r="D12" s="12">
        <f>B12+C12</f>
        <v>4045369</v>
      </c>
      <c r="E12" s="6">
        <v>0</v>
      </c>
      <c r="F12" s="12">
        <f>'10405'!F12+'10406'!B12</f>
        <v>53644425</v>
      </c>
      <c r="G12" s="12">
        <v>0</v>
      </c>
      <c r="H12" s="12">
        <f>F12+G12</f>
        <v>53644425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'10404'!F13+'10405'!B13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103240934</v>
      </c>
      <c r="C14" s="12">
        <v>0</v>
      </c>
      <c r="D14" s="12">
        <f>B14+C14</f>
        <v>103240934</v>
      </c>
      <c r="E14" s="6">
        <v>0</v>
      </c>
      <c r="F14" s="12">
        <f>'10405'!F14+'10406'!B14</f>
        <v>1248174311</v>
      </c>
      <c r="G14" s="12">
        <v>0</v>
      </c>
      <c r="H14" s="12">
        <f>F14+G14</f>
        <v>1248174311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'10404'!F15+'10405'!B15</f>
        <v>0</v>
      </c>
      <c r="G15" s="9"/>
      <c r="H15" s="9"/>
      <c r="I15" s="10"/>
    </row>
    <row r="16" spans="1:9" ht="15.75" customHeight="1">
      <c r="A16" s="11" t="s">
        <v>11</v>
      </c>
      <c r="B16" s="12">
        <v>327247</v>
      </c>
      <c r="C16" s="12">
        <v>0</v>
      </c>
      <c r="D16" s="12">
        <f aca="true" t="shared" si="0" ref="D16:D21">B16+C16</f>
        <v>327247</v>
      </c>
      <c r="E16" s="12">
        <v>0</v>
      </c>
      <c r="F16" s="12">
        <f>'10405'!F16+'10406'!B16</f>
        <v>1488112</v>
      </c>
      <c r="G16" s="12">
        <v>0</v>
      </c>
      <c r="H16" s="12">
        <f aca="true" t="shared" si="1" ref="H16:H21">F16+G16</f>
        <v>1488112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'10404'!F17+'10405'!B17</f>
        <v>0</v>
      </c>
      <c r="G17" s="9"/>
      <c r="H17" s="9"/>
      <c r="I17" s="10"/>
    </row>
    <row r="18" spans="1:9" ht="15.75" customHeight="1">
      <c r="A18" s="13" t="s">
        <v>11</v>
      </c>
      <c r="B18" s="12">
        <v>45535908</v>
      </c>
      <c r="C18" s="12">
        <v>0</v>
      </c>
      <c r="D18" s="12">
        <f t="shared" si="0"/>
        <v>45535908</v>
      </c>
      <c r="E18" s="12">
        <v>0</v>
      </c>
      <c r="F18" s="12">
        <f>'10405'!F18+'10406'!B18</f>
        <v>533578806</v>
      </c>
      <c r="G18" s="12">
        <v>0</v>
      </c>
      <c r="H18" s="12">
        <f t="shared" si="1"/>
        <v>533578806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'10404'!F19+'10405'!B19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'10404'!F20+'10405'!B20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153149458</v>
      </c>
      <c r="C21" s="15">
        <f>SUM(C9:C20)</f>
        <v>0</v>
      </c>
      <c r="D21" s="15">
        <f t="shared" si="0"/>
        <v>153149458</v>
      </c>
      <c r="E21" s="15">
        <f>SUM(E9:E20)</f>
        <v>0</v>
      </c>
      <c r="F21" s="12">
        <f>'10405'!F21+'10406'!B21</f>
        <v>1836885654</v>
      </c>
      <c r="G21" s="15">
        <f>SUM(G9:G20)</f>
        <v>0</v>
      </c>
      <c r="H21" s="15">
        <f t="shared" si="1"/>
        <v>1836885654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19" sqref="B19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40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4220218</v>
      </c>
      <c r="C12" s="12">
        <v>0</v>
      </c>
      <c r="D12" s="12">
        <f>B12+C12</f>
        <v>4220218</v>
      </c>
      <c r="E12" s="6">
        <v>0</v>
      </c>
      <c r="F12" s="12">
        <f>+D12+'月報-10408人事費明細表'!H12</f>
        <v>8463376</v>
      </c>
      <c r="G12" s="12">
        <v>0</v>
      </c>
      <c r="H12" s="12">
        <f>F12+G12</f>
        <v>8463376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110004522</v>
      </c>
      <c r="C14" s="12">
        <v>0</v>
      </c>
      <c r="D14" s="12">
        <f>B14+C14</f>
        <v>110004522</v>
      </c>
      <c r="E14" s="6">
        <v>0</v>
      </c>
      <c r="F14" s="12">
        <f>+D14+'月報-10408人事費明細表'!H14</f>
        <v>201582666</v>
      </c>
      <c r="G14" s="12">
        <v>0</v>
      </c>
      <c r="H14" s="12">
        <f>F14+G14</f>
        <v>201582666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39509</v>
      </c>
      <c r="C16" s="12">
        <v>0</v>
      </c>
      <c r="D16" s="12">
        <f aca="true" t="shared" si="0" ref="D16:D21">B16+C16</f>
        <v>39509</v>
      </c>
      <c r="E16" s="12">
        <v>0</v>
      </c>
      <c r="F16" s="12">
        <f>+D16+'月報-10408人事費明細表'!H16</f>
        <v>79018</v>
      </c>
      <c r="G16" s="12">
        <v>0</v>
      </c>
      <c r="H16" s="12">
        <f aca="true" t="shared" si="1" ref="H16:H21">F16+G16</f>
        <v>79018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46957896</v>
      </c>
      <c r="C18" s="12">
        <v>0</v>
      </c>
      <c r="D18" s="12">
        <f t="shared" si="0"/>
        <v>46957896</v>
      </c>
      <c r="E18" s="12">
        <v>0</v>
      </c>
      <c r="F18" s="12">
        <f>+D18+'月報-10408人事費明細表'!H18</f>
        <v>86777411</v>
      </c>
      <c r="G18" s="12">
        <v>0</v>
      </c>
      <c r="H18" s="12">
        <f t="shared" si="1"/>
        <v>86777411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161222145</v>
      </c>
      <c r="C21" s="15">
        <f>SUM(C9:C20)</f>
        <v>0</v>
      </c>
      <c r="D21" s="15">
        <f t="shared" si="0"/>
        <v>161222145</v>
      </c>
      <c r="E21" s="15">
        <f>SUM(E9:E20)</f>
        <v>0</v>
      </c>
      <c r="F21" s="15">
        <f>SUM(F9:F20)</f>
        <v>296902471</v>
      </c>
      <c r="G21" s="15">
        <f>SUM(G9:G20)</f>
        <v>0</v>
      </c>
      <c r="H21" s="15">
        <f t="shared" si="1"/>
        <v>296902471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21" sqref="H21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41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4328619</v>
      </c>
      <c r="C12" s="12">
        <v>0</v>
      </c>
      <c r="D12" s="12">
        <f>B12+C12</f>
        <v>4328619</v>
      </c>
      <c r="E12" s="6">
        <v>0</v>
      </c>
      <c r="F12" s="12">
        <f>+D12+'月報-10409人事費明細表'!H12</f>
        <v>12791995</v>
      </c>
      <c r="G12" s="12">
        <v>0</v>
      </c>
      <c r="H12" s="12">
        <f>F12+G12</f>
        <v>12791995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112002956</v>
      </c>
      <c r="C14" s="12">
        <v>0</v>
      </c>
      <c r="D14" s="12">
        <f>B14+C14</f>
        <v>112002956</v>
      </c>
      <c r="E14" s="6">
        <v>0</v>
      </c>
      <c r="F14" s="12">
        <f>+D14+'月報-10409人事費明細表'!H14</f>
        <v>313585622</v>
      </c>
      <c r="G14" s="12">
        <v>0</v>
      </c>
      <c r="H14" s="12">
        <f>F14+G14</f>
        <v>313585622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0</v>
      </c>
      <c r="C16" s="12">
        <v>0</v>
      </c>
      <c r="D16" s="12">
        <f aca="true" t="shared" si="0" ref="D16:D21">B16+C16</f>
        <v>0</v>
      </c>
      <c r="E16" s="12">
        <v>0</v>
      </c>
      <c r="F16" s="12">
        <f>+D16+'月報-10409人事費明細表'!H16</f>
        <v>79018</v>
      </c>
      <c r="G16" s="12">
        <v>0</v>
      </c>
      <c r="H16" s="12">
        <f aca="true" t="shared" si="1" ref="H16:H21">F16+G16</f>
        <v>79018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50322500</v>
      </c>
      <c r="C18" s="12">
        <v>0</v>
      </c>
      <c r="D18" s="12">
        <f t="shared" si="0"/>
        <v>50322500</v>
      </c>
      <c r="E18" s="12">
        <v>0</v>
      </c>
      <c r="F18" s="12">
        <f>+D18+'月報-10409人事費明細表'!H18</f>
        <v>137099911</v>
      </c>
      <c r="G18" s="12">
        <v>0</v>
      </c>
      <c r="H18" s="12">
        <f t="shared" si="1"/>
        <v>137099911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/>
      <c r="G19" s="9"/>
      <c r="H19" s="9"/>
      <c r="I19" s="10"/>
    </row>
    <row r="20" spans="1:9" ht="15.75" customHeight="1">
      <c r="A20" s="11" t="s">
        <v>11</v>
      </c>
      <c r="B20" s="12">
        <v>439889</v>
      </c>
      <c r="C20" s="12">
        <v>0</v>
      </c>
      <c r="D20" s="12">
        <f t="shared" si="0"/>
        <v>439889</v>
      </c>
      <c r="E20" s="12">
        <v>0</v>
      </c>
      <c r="F20" s="12">
        <f>+D20+'月報-10409人事費明細表'!H20</f>
        <v>439889</v>
      </c>
      <c r="G20" s="12">
        <v>0</v>
      </c>
      <c r="H20" s="12">
        <f t="shared" si="1"/>
        <v>439889</v>
      </c>
      <c r="I20" s="10"/>
    </row>
    <row r="21" spans="1:9" ht="15.75" customHeight="1">
      <c r="A21" s="14" t="s">
        <v>17</v>
      </c>
      <c r="B21" s="15">
        <f>SUM(B9:B20)</f>
        <v>167093964</v>
      </c>
      <c r="C21" s="15">
        <f>SUM(C9:C20)</f>
        <v>0</v>
      </c>
      <c r="D21" s="15">
        <f t="shared" si="0"/>
        <v>167093964</v>
      </c>
      <c r="E21" s="15">
        <f>SUM(E9:E20)</f>
        <v>0</v>
      </c>
      <c r="F21" s="15">
        <f>SUM(F9:F20)</f>
        <v>463996435</v>
      </c>
      <c r="G21" s="15">
        <f>SUM(G9:G20)</f>
        <v>0</v>
      </c>
      <c r="H21" s="15">
        <f t="shared" si="1"/>
        <v>463996435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4" sqref="A4:I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29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4069991</v>
      </c>
      <c r="C12" s="12">
        <v>0</v>
      </c>
      <c r="D12" s="12">
        <f>B12+C12</f>
        <v>4069991</v>
      </c>
      <c r="E12" s="6">
        <v>0</v>
      </c>
      <c r="F12" s="12">
        <f>+D12+'月報-10410人事費明細表'!H12</f>
        <v>16861986</v>
      </c>
      <c r="G12" s="12">
        <v>0</v>
      </c>
      <c r="H12" s="12">
        <f>F12+G12</f>
        <v>16861986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104761083</v>
      </c>
      <c r="C14" s="12">
        <v>0</v>
      </c>
      <c r="D14" s="12">
        <f>B14+C14</f>
        <v>104761083</v>
      </c>
      <c r="E14" s="6">
        <v>0</v>
      </c>
      <c r="F14" s="12">
        <f>+D14+'月報-10410人事費明細表'!H14</f>
        <v>418346705</v>
      </c>
      <c r="G14" s="12">
        <v>0</v>
      </c>
      <c r="H14" s="12">
        <f>F14+G14</f>
        <v>418346705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49000</v>
      </c>
      <c r="C16" s="12">
        <v>0</v>
      </c>
      <c r="D16" s="12">
        <f aca="true" t="shared" si="0" ref="D16:D21">B16+C16</f>
        <v>49000</v>
      </c>
      <c r="E16" s="12">
        <v>0</v>
      </c>
      <c r="F16" s="12">
        <f>+D16+'月報-10410人事費明細表'!H16</f>
        <v>128018</v>
      </c>
      <c r="G16" s="12">
        <v>0</v>
      </c>
      <c r="H16" s="12">
        <f aca="true" t="shared" si="1" ref="H16:H21">F16+G16</f>
        <v>128018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46285377</v>
      </c>
      <c r="C18" s="12">
        <v>0</v>
      </c>
      <c r="D18" s="12">
        <f t="shared" si="0"/>
        <v>46285377</v>
      </c>
      <c r="E18" s="12">
        <v>0</v>
      </c>
      <c r="F18" s="12">
        <f>+D18+'月報-10410人事費明細表'!H18</f>
        <v>183385288</v>
      </c>
      <c r="G18" s="12">
        <v>0</v>
      </c>
      <c r="H18" s="12">
        <f t="shared" si="1"/>
        <v>183385288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155165451</v>
      </c>
      <c r="C21" s="15">
        <f>SUM(C9:C20)</f>
        <v>0</v>
      </c>
      <c r="D21" s="15">
        <f t="shared" si="0"/>
        <v>155165451</v>
      </c>
      <c r="E21" s="15">
        <f>SUM(E9:E20)</f>
        <v>0</v>
      </c>
      <c r="F21" s="15">
        <f>SUM(F9:F20)</f>
        <v>618721997</v>
      </c>
      <c r="G21" s="15">
        <f>SUM(G9:G20)</f>
        <v>0</v>
      </c>
      <c r="H21" s="15">
        <f t="shared" si="1"/>
        <v>618721997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6" sqref="F16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30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31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4223909</v>
      </c>
      <c r="C12" s="12">
        <v>0</v>
      </c>
      <c r="D12" s="12">
        <f>B12+C12</f>
        <v>4223909</v>
      </c>
      <c r="E12" s="6">
        <v>0</v>
      </c>
      <c r="F12" s="12">
        <f>+D12+'月報-10311人事費明細表'!H12</f>
        <v>21085895</v>
      </c>
      <c r="G12" s="12">
        <v>0</v>
      </c>
      <c r="H12" s="12">
        <f>F12+G12</f>
        <v>21085895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103144244</v>
      </c>
      <c r="C14" s="12">
        <v>0</v>
      </c>
      <c r="D14" s="12">
        <f>B14+C14</f>
        <v>103144244</v>
      </c>
      <c r="E14" s="6">
        <v>0</v>
      </c>
      <c r="F14" s="12">
        <f>+D14+'月報-10311人事費明細表'!H14</f>
        <v>521490949</v>
      </c>
      <c r="G14" s="12">
        <v>0</v>
      </c>
      <c r="H14" s="12">
        <f>F14+G14</f>
        <v>521490949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100000</v>
      </c>
      <c r="C16" s="12">
        <v>0</v>
      </c>
      <c r="D16" s="12">
        <f aca="true" t="shared" si="0" ref="D16:D21">B16+C16</f>
        <v>100000</v>
      </c>
      <c r="E16" s="12">
        <v>0</v>
      </c>
      <c r="F16" s="12">
        <f>+D16+'月報-10311人事費明細表'!H16</f>
        <v>228018</v>
      </c>
      <c r="G16" s="12">
        <v>0</v>
      </c>
      <c r="H16" s="12">
        <f aca="true" t="shared" si="1" ref="H16:H21">F16+G16</f>
        <v>228018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45847574</v>
      </c>
      <c r="C18" s="12">
        <v>0</v>
      </c>
      <c r="D18" s="12">
        <f t="shared" si="0"/>
        <v>45847574</v>
      </c>
      <c r="E18" s="12">
        <v>0</v>
      </c>
      <c r="F18" s="12">
        <f>+D18+'月報-10311人事費明細表'!H18</f>
        <v>229232862</v>
      </c>
      <c r="G18" s="12">
        <v>0</v>
      </c>
      <c r="H18" s="12">
        <f t="shared" si="1"/>
        <v>229232862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153315727</v>
      </c>
      <c r="C21" s="15">
        <f>SUM(C9:C20)</f>
        <v>0</v>
      </c>
      <c r="D21" s="15">
        <f t="shared" si="0"/>
        <v>153315727</v>
      </c>
      <c r="E21" s="15">
        <f>SUM(E9:E20)</f>
        <v>0</v>
      </c>
      <c r="F21" s="15">
        <f>SUM(F9:F20)</f>
        <v>772037724</v>
      </c>
      <c r="G21" s="15">
        <f>SUM(G9:G20)</f>
        <v>0</v>
      </c>
      <c r="H21" s="15">
        <f t="shared" si="1"/>
        <v>772037724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2" sqref="F12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32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12306996</v>
      </c>
      <c r="C12" s="12">
        <v>0</v>
      </c>
      <c r="D12" s="12">
        <f>B12+C12</f>
        <v>12306996</v>
      </c>
      <c r="E12" s="6">
        <v>0</v>
      </c>
      <c r="F12" s="12">
        <f>+D12+'月報-10312人事費明細表'!H12</f>
        <v>33392891</v>
      </c>
      <c r="G12" s="12">
        <v>0</v>
      </c>
      <c r="H12" s="12">
        <f>F12+G12</f>
        <v>33392891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210840169</v>
      </c>
      <c r="C14" s="12">
        <v>0</v>
      </c>
      <c r="D14" s="12">
        <f>B14+C14</f>
        <v>210840169</v>
      </c>
      <c r="E14" s="6">
        <v>0</v>
      </c>
      <c r="F14" s="12">
        <f>+D14+'月報-10312人事費明細表'!H14</f>
        <v>732331118</v>
      </c>
      <c r="G14" s="12">
        <v>0</v>
      </c>
      <c r="H14" s="12">
        <f>F14+G14</f>
        <v>732331118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87352</v>
      </c>
      <c r="C16" s="12">
        <v>0</v>
      </c>
      <c r="D16" s="12">
        <f aca="true" t="shared" si="0" ref="D16:D21">B16+C16</f>
        <v>87352</v>
      </c>
      <c r="E16" s="12">
        <v>0</v>
      </c>
      <c r="F16" s="12">
        <f>+D16+'月報-10312人事費明細表'!H16</f>
        <v>315370</v>
      </c>
      <c r="G16" s="12">
        <v>0</v>
      </c>
      <c r="H16" s="12">
        <f aca="true" t="shared" si="1" ref="H16:H21">F16+G16</f>
        <v>315370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80988467</v>
      </c>
      <c r="C18" s="12">
        <v>0</v>
      </c>
      <c r="D18" s="12">
        <f t="shared" si="0"/>
        <v>80988467</v>
      </c>
      <c r="E18" s="12">
        <v>0</v>
      </c>
      <c r="F18" s="12">
        <f>+D18+'月報-10312人事費明細表'!H18</f>
        <v>310221329</v>
      </c>
      <c r="G18" s="12">
        <v>0</v>
      </c>
      <c r="H18" s="12">
        <f t="shared" si="1"/>
        <v>310221329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304222984</v>
      </c>
      <c r="C21" s="15">
        <f>SUM(C9:C20)</f>
        <v>0</v>
      </c>
      <c r="D21" s="15">
        <f t="shared" si="0"/>
        <v>304222984</v>
      </c>
      <c r="E21" s="15">
        <f>SUM(E9:E20)</f>
        <v>0</v>
      </c>
      <c r="F21" s="15">
        <f>SUM(F9:F20)</f>
        <v>1076260708</v>
      </c>
      <c r="G21" s="15">
        <f>SUM(G9:G20)</f>
        <v>0</v>
      </c>
      <c r="H21" s="15">
        <f t="shared" si="1"/>
        <v>1076260708</v>
      </c>
      <c r="I21" s="16"/>
    </row>
    <row r="22" spans="1:9" ht="58.5" customHeight="1">
      <c r="A22" s="17" t="s">
        <v>18</v>
      </c>
      <c r="B22" s="25" t="s">
        <v>33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34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4256957</v>
      </c>
      <c r="C12" s="12">
        <v>0</v>
      </c>
      <c r="D12" s="12">
        <f>B12+C12</f>
        <v>4256957</v>
      </c>
      <c r="E12" s="6">
        <v>0</v>
      </c>
      <c r="F12" s="12">
        <f>+D12+'月報-10401人事費明細表'!H12</f>
        <v>37649848</v>
      </c>
      <c r="G12" s="12">
        <v>0</v>
      </c>
      <c r="H12" s="12">
        <f>F12+G12</f>
        <v>37649848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98737331</v>
      </c>
      <c r="C14" s="12">
        <v>0</v>
      </c>
      <c r="D14" s="12">
        <f>B14+C14</f>
        <v>98737331</v>
      </c>
      <c r="E14" s="6">
        <v>0</v>
      </c>
      <c r="F14" s="12">
        <f>+D14+'月報-10401人事費明細表'!H14</f>
        <v>831068449</v>
      </c>
      <c r="G14" s="12">
        <v>0</v>
      </c>
      <c r="H14" s="12">
        <f>F14+G14</f>
        <v>831068449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345494</v>
      </c>
      <c r="C16" s="12">
        <v>0</v>
      </c>
      <c r="D16" s="12">
        <f aca="true" t="shared" si="0" ref="D16:D21">B16+C16</f>
        <v>345494</v>
      </c>
      <c r="E16" s="12">
        <v>0</v>
      </c>
      <c r="F16" s="12">
        <f>+D16+'月報-10401人事費明細表'!H16</f>
        <v>660864</v>
      </c>
      <c r="G16" s="12">
        <v>0</v>
      </c>
      <c r="H16" s="12">
        <f aca="true" t="shared" si="1" ref="H16:H21">F16+G16</f>
        <v>660864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43644071</v>
      </c>
      <c r="C18" s="12">
        <v>0</v>
      </c>
      <c r="D18" s="12">
        <f t="shared" si="0"/>
        <v>43644071</v>
      </c>
      <c r="E18" s="12">
        <v>0</v>
      </c>
      <c r="F18" s="12">
        <f>+D18+'月報-10401人事費明細表'!H18</f>
        <v>353865400</v>
      </c>
      <c r="G18" s="12">
        <v>0</v>
      </c>
      <c r="H18" s="12">
        <f t="shared" si="1"/>
        <v>353865400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146983853</v>
      </c>
      <c r="C21" s="15">
        <f>SUM(C9:C20)</f>
        <v>0</v>
      </c>
      <c r="D21" s="15">
        <f t="shared" si="0"/>
        <v>146983853</v>
      </c>
      <c r="E21" s="15">
        <f>SUM(E9:E20)</f>
        <v>0</v>
      </c>
      <c r="F21" s="15">
        <f>SUM(F9:F20)</f>
        <v>1223244561</v>
      </c>
      <c r="G21" s="15">
        <f>SUM(G9:G20)</f>
        <v>0</v>
      </c>
      <c r="H21" s="15">
        <f t="shared" si="1"/>
        <v>1223244561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35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3976032</v>
      </c>
      <c r="C12" s="12">
        <v>0</v>
      </c>
      <c r="D12" s="12">
        <f>B12+C12</f>
        <v>3976032</v>
      </c>
      <c r="E12" s="6">
        <v>0</v>
      </c>
      <c r="F12" s="12">
        <f>'10402'!F12+'10403'!B12</f>
        <v>41625880</v>
      </c>
      <c r="G12" s="12">
        <v>0</v>
      </c>
      <c r="H12" s="12">
        <f>F12+G12</f>
        <v>41625880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'10402'!F13+'10403'!B13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105359287</v>
      </c>
      <c r="C14" s="12">
        <v>0</v>
      </c>
      <c r="D14" s="12">
        <f>B14+C14</f>
        <v>105359287</v>
      </c>
      <c r="E14" s="6">
        <v>0</v>
      </c>
      <c r="F14" s="12">
        <f>'10402'!F14+'10403'!B14</f>
        <v>936427736</v>
      </c>
      <c r="G14" s="12">
        <v>0</v>
      </c>
      <c r="H14" s="12">
        <f>F14+G14</f>
        <v>936427736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'10402'!F15+'10403'!B15</f>
        <v>0</v>
      </c>
      <c r="G15" s="9"/>
      <c r="H15" s="9"/>
      <c r="I15" s="10"/>
    </row>
    <row r="16" spans="1:9" ht="15.75" customHeight="1">
      <c r="A16" s="11" t="s">
        <v>11</v>
      </c>
      <c r="B16" s="12">
        <v>37747</v>
      </c>
      <c r="C16" s="12">
        <v>0</v>
      </c>
      <c r="D16" s="12">
        <f aca="true" t="shared" si="0" ref="D16:D21">B16+C16</f>
        <v>37747</v>
      </c>
      <c r="E16" s="12">
        <v>0</v>
      </c>
      <c r="F16" s="12">
        <f>'10402'!F16+'10403'!B16</f>
        <v>698611</v>
      </c>
      <c r="G16" s="12">
        <v>0</v>
      </c>
      <c r="H16" s="12">
        <f aca="true" t="shared" si="1" ref="H16:H21">F16+G16</f>
        <v>698611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'10402'!F17+'10403'!B17</f>
        <v>0</v>
      </c>
      <c r="G17" s="9"/>
      <c r="H17" s="9"/>
      <c r="I17" s="10"/>
    </row>
    <row r="18" spans="1:9" ht="15.75" customHeight="1">
      <c r="A18" s="13" t="s">
        <v>11</v>
      </c>
      <c r="B18" s="12">
        <v>44286234</v>
      </c>
      <c r="C18" s="12">
        <v>0</v>
      </c>
      <c r="D18" s="12">
        <f t="shared" si="0"/>
        <v>44286234</v>
      </c>
      <c r="E18" s="12">
        <v>0</v>
      </c>
      <c r="F18" s="12">
        <f>'10402'!F18+'10403'!B18</f>
        <v>398151634</v>
      </c>
      <c r="G18" s="12">
        <v>0</v>
      </c>
      <c r="H18" s="12">
        <f t="shared" si="1"/>
        <v>398151634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'10402'!F19+'10403'!B19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'10402'!F20+'10403'!B20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153659300</v>
      </c>
      <c r="C21" s="15">
        <f>SUM(C9:C20)</f>
        <v>0</v>
      </c>
      <c r="D21" s="15">
        <f t="shared" si="0"/>
        <v>153659300</v>
      </c>
      <c r="E21" s="15">
        <f>SUM(E9:E20)</f>
        <v>0</v>
      </c>
      <c r="F21" s="12">
        <f>'10402'!F21+'10403'!B21</f>
        <v>1376903861</v>
      </c>
      <c r="G21" s="15">
        <f>SUM(G9:G20)</f>
        <v>0</v>
      </c>
      <c r="H21" s="15">
        <f t="shared" si="1"/>
        <v>1376903861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21" sqref="H21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s="2" customFormat="1" ht="18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customHeight="1">
      <c r="A5" s="31" t="s">
        <v>36</v>
      </c>
      <c r="B5" s="31"/>
      <c r="C5" s="31"/>
      <c r="D5" s="31"/>
      <c r="E5" s="31"/>
      <c r="F5" s="31"/>
      <c r="G5" s="31"/>
      <c r="H5" s="31"/>
      <c r="I5" s="3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33" t="s">
        <v>1</v>
      </c>
      <c r="B7" s="35" t="s">
        <v>2</v>
      </c>
      <c r="C7" s="36"/>
      <c r="D7" s="37"/>
      <c r="E7" s="38" t="s">
        <v>4</v>
      </c>
      <c r="F7" s="40" t="s">
        <v>5</v>
      </c>
      <c r="G7" s="40"/>
      <c r="H7" s="40"/>
      <c r="I7" s="41" t="s">
        <v>6</v>
      </c>
    </row>
    <row r="8" spans="1:9" ht="20.25" customHeight="1">
      <c r="A8" s="34"/>
      <c r="B8" s="7" t="s">
        <v>7</v>
      </c>
      <c r="C8" s="7" t="s">
        <v>8</v>
      </c>
      <c r="D8" s="7" t="s">
        <v>9</v>
      </c>
      <c r="E8" s="39"/>
      <c r="F8" s="7" t="s">
        <v>7</v>
      </c>
      <c r="G8" s="7" t="s">
        <v>8</v>
      </c>
      <c r="H8" s="7" t="s">
        <v>9</v>
      </c>
      <c r="I8" s="42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4003736</v>
      </c>
      <c r="C12" s="12">
        <v>0</v>
      </c>
      <c r="D12" s="12">
        <f>B12+C12</f>
        <v>4003736</v>
      </c>
      <c r="E12" s="6">
        <v>0</v>
      </c>
      <c r="F12" s="12">
        <f>'10403'!F12+'10404'!B12</f>
        <v>45629616</v>
      </c>
      <c r="G12" s="12">
        <v>0</v>
      </c>
      <c r="H12" s="12">
        <f>F12+G12</f>
        <v>45629616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'10402'!F13+'10403'!B13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105303326</v>
      </c>
      <c r="C14" s="12">
        <v>0</v>
      </c>
      <c r="D14" s="12">
        <f>B14+C14</f>
        <v>105303326</v>
      </c>
      <c r="E14" s="6">
        <v>0</v>
      </c>
      <c r="F14" s="12">
        <f>'10403'!F14+'10404'!B14</f>
        <v>1041731062</v>
      </c>
      <c r="G14" s="12">
        <v>0</v>
      </c>
      <c r="H14" s="12">
        <f>F14+G14</f>
        <v>1041731062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'10402'!F15+'10403'!B15</f>
        <v>0</v>
      </c>
      <c r="G15" s="9"/>
      <c r="H15" s="9"/>
      <c r="I15" s="10"/>
    </row>
    <row r="16" spans="1:9" ht="15.75" customHeight="1">
      <c r="A16" s="11" t="s">
        <v>11</v>
      </c>
      <c r="B16" s="12">
        <v>37747</v>
      </c>
      <c r="C16" s="12">
        <v>0</v>
      </c>
      <c r="D16" s="12">
        <f aca="true" t="shared" si="0" ref="D16:D21">B16+C16</f>
        <v>37747</v>
      </c>
      <c r="E16" s="12">
        <v>0</v>
      </c>
      <c r="F16" s="12">
        <f>'10403'!F16+'10404'!B16</f>
        <v>736358</v>
      </c>
      <c r="G16" s="12">
        <v>0</v>
      </c>
      <c r="H16" s="12">
        <f aca="true" t="shared" si="1" ref="H16:H21">F16+G16</f>
        <v>736358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'10402'!F17+'10403'!B17</f>
        <v>0</v>
      </c>
      <c r="G17" s="9"/>
      <c r="H17" s="9"/>
      <c r="I17" s="10"/>
    </row>
    <row r="18" spans="1:9" ht="15.75" customHeight="1">
      <c r="A18" s="13" t="s">
        <v>11</v>
      </c>
      <c r="B18" s="12">
        <v>45032162</v>
      </c>
      <c r="C18" s="12">
        <v>0</v>
      </c>
      <c r="D18" s="12">
        <f t="shared" si="0"/>
        <v>45032162</v>
      </c>
      <c r="E18" s="12">
        <v>0</v>
      </c>
      <c r="F18" s="12">
        <f>'10403'!F18+'10404'!B18</f>
        <v>443183796</v>
      </c>
      <c r="G18" s="12">
        <v>0</v>
      </c>
      <c r="H18" s="12">
        <f t="shared" si="1"/>
        <v>443183796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'10402'!F19+'10403'!B19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'10402'!F20+'10403'!B20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154376971</v>
      </c>
      <c r="C21" s="15">
        <f>SUM(C9:C20)</f>
        <v>0</v>
      </c>
      <c r="D21" s="15">
        <f t="shared" si="0"/>
        <v>154376971</v>
      </c>
      <c r="E21" s="15">
        <f>SUM(E9:E20)</f>
        <v>0</v>
      </c>
      <c r="F21" s="12">
        <f>'10403'!F21+'10404'!B21</f>
        <v>1531280832</v>
      </c>
      <c r="G21" s="15">
        <f>SUM(G9:G20)</f>
        <v>0</v>
      </c>
      <c r="H21" s="15">
        <f t="shared" si="1"/>
        <v>1531280832</v>
      </c>
      <c r="I21" s="16"/>
    </row>
    <row r="22" spans="1:9" ht="58.5" customHeight="1">
      <c r="A22" s="17" t="s">
        <v>18</v>
      </c>
      <c r="B22" s="25" t="s">
        <v>19</v>
      </c>
      <c r="C22" s="26"/>
      <c r="D22" s="26"/>
      <c r="E22" s="26"/>
      <c r="F22" s="26"/>
      <c r="G22" s="26"/>
      <c r="H22" s="26"/>
      <c r="I22" s="27"/>
    </row>
    <row r="23" spans="1:9" ht="15.75" customHeight="1">
      <c r="A23" s="32" t="s">
        <v>24</v>
      </c>
      <c r="B23" s="32"/>
      <c r="C23" s="32"/>
      <c r="D23" s="32"/>
      <c r="E23" s="32"/>
      <c r="F23" s="32"/>
      <c r="G23" s="32"/>
      <c r="H23" s="32"/>
      <c r="I23" s="32"/>
    </row>
    <row r="24" spans="1:9" ht="18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</row>
    <row r="25" spans="1:9" ht="50.2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" right="0.7" top="0.75" bottom="0.75" header="0.3" footer="0.3"/>
  <pageSetup fitToWidth="0" fitToHeight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FDZone.org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D000001435/莊金煜</cp:lastModifiedBy>
  <cp:lastPrinted>2015-11-04T05:19:43Z</cp:lastPrinted>
  <dcterms:created xsi:type="dcterms:W3CDTF">2014-04-04T07:54:35Z</dcterms:created>
  <dcterms:modified xsi:type="dcterms:W3CDTF">2015-11-06T03:01:49Z</dcterms:modified>
  <cp:category/>
  <cp:version/>
  <cp:contentType/>
  <cp:contentStatus/>
</cp:coreProperties>
</file>