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55" windowHeight="7755" tabRatio="798" firstSheet="2" activeTab="6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411人事費明細表" sheetId="4" r:id="rId4"/>
    <sheet name="月報-10412人事費明細表" sheetId="5" r:id="rId5"/>
    <sheet name="月報-105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<sst xmlns="http://schemas.openxmlformats.org/spreadsheetml/2006/main" count="418" uniqueCount="42">
  <si>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</si>
  <si>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</si>
  <si>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</si>
  <si>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</si>
  <si>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</si>
  <si>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</si>
  <si>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</si>
  <si>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</si>
  <si>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</si>
  <si>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</si>
  <si>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</si>
  <si>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</si>
  <si>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</si>
  <si>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</si>
  <si>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</si>
  <si>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</si>
  <si>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</si>
  <si>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</si>
  <si>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</si>
  <si>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</si>
  <si>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</si>
  <si>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</si>
  <si>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</si>
  <si>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</si>
  <si>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</si>
  <si>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</si>
  <si>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</si>
  <si>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</si>
  <si>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</si>
  <si>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截至本月底止累計數</t>
  </si>
  <si>
    <t>前一學年度7月底止之人事費應付數餘額：$
前項應付數餘額於本學年度付現數：$
截至本月底止人事費應付數餘額：$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</si>
  <si>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</si>
  <si>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</si>
  <si>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</si>
  <si>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</si>
  <si>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</si>
  <si>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</si>
  <si>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</si>
  <si>
    <t>104年08月1日至104年11月30日</t>
  </si>
  <si>
    <t>104年08月1日至104年12月31日</t>
  </si>
  <si>
    <t>104年08月01日至105年01月31日</t>
  </si>
  <si>
    <t>104年08月01日至105年02月29日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</si>
</sst>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15" fillId="0" borderId="13" xfId="35" applyFont="1" applyFill="1" applyBorder="1" applyAlignment="1">
      <alignment horizontal="left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6" xfId="35" applyFont="1" applyFill="1" applyBorder="1" applyAlignment="1">
      <alignment horizontal="left" vertical="top" wrapText="1"/>
      <protection/>
    </xf>
    <xf numFmtId="0" fontId="7" fillId="0" borderId="17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3" xfId="35" applyFont="1" applyFill="1" applyBorder="1" applyAlignment="1">
      <alignment horizontal="center" vertical="center" wrapText="1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3" fillId="0" borderId="17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25:I25"/>
    <mergeCell ref="A7:A8"/>
    <mergeCell ref="B7:D7"/>
    <mergeCell ref="E7:E8"/>
    <mergeCell ref="F7:H7"/>
    <mergeCell ref="I7:I8"/>
    <mergeCell ref="B22:I22"/>
    <mergeCell ref="A24:I24"/>
    <mergeCell ref="A3:I3"/>
    <mergeCell ref="A4:I4"/>
    <mergeCell ref="A5:I5"/>
    <mergeCell ref="A23:I23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33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42020942</v>
      </c>
      <c r="G12" s="12">
        <v>0</v>
      </c>
      <c r="H12" s="12">
        <f>F12+G12</f>
        <v>42020942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1046008619</v>
      </c>
      <c r="G14" s="12">
        <v>0</v>
      </c>
      <c r="H14" s="12">
        <f>F14+G14</f>
        <v>1046008619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1569424</v>
      </c>
      <c r="G16" s="12">
        <v>0</v>
      </c>
      <c r="H16" s="12">
        <f aca="true" t="shared" si="1" ref="H16:H21">F16+G16</f>
        <v>1569424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465681064</v>
      </c>
      <c r="G18" s="12">
        <v>0</v>
      </c>
      <c r="H18" s="12">
        <f t="shared" si="1"/>
        <v>465681064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1555280049</v>
      </c>
      <c r="G21" s="15">
        <f>SUM(G9:G20)</f>
        <v>0</v>
      </c>
      <c r="H21" s="15">
        <f t="shared" si="1"/>
        <v>1555280049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34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46066311</v>
      </c>
      <c r="G12" s="12">
        <v>0</v>
      </c>
      <c r="H12" s="12">
        <f>F12+G12</f>
        <v>46066311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1149249553</v>
      </c>
      <c r="G14" s="12">
        <v>0</v>
      </c>
      <c r="H14" s="12">
        <f>F14+G14</f>
        <v>1149249553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1896671</v>
      </c>
      <c r="G16" s="12">
        <v>0</v>
      </c>
      <c r="H16" s="12">
        <f aca="true" t="shared" si="1" ref="H16:H21">F16+G16</f>
        <v>1896671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511216972</v>
      </c>
      <c r="G18" s="12">
        <v>0</v>
      </c>
      <c r="H18" s="12">
        <f t="shared" si="1"/>
        <v>511216972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1708429507</v>
      </c>
      <c r="G21" s="15">
        <f>SUM(G9:G20)</f>
        <v>0</v>
      </c>
      <c r="H21" s="15">
        <f t="shared" si="1"/>
        <v>1708429507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9" sqref="A2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:I5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439889</v>
      </c>
      <c r="C16" s="12">
        <v>0</v>
      </c>
      <c r="D16" s="12">
        <v>439889</v>
      </c>
      <c r="E16" s="12">
        <v>0</v>
      </c>
      <c r="F16" s="12">
        <f>+D16+'月報-10409人事費明細表'!H16</f>
        <v>518907</v>
      </c>
      <c r="G16" s="12">
        <v>0</v>
      </c>
      <c r="H16" s="12">
        <f aca="true" t="shared" si="0" ref="H16:H21">F16+G16</f>
        <v>518907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>B18+C18</f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0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f>+D20+'月報-10409人事費明細表'!H20</f>
        <v>0</v>
      </c>
      <c r="G20" s="12">
        <v>0</v>
      </c>
      <c r="H20" s="12">
        <f t="shared" si="0"/>
        <v>0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>B21+C21</f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0"/>
        <v>463996435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38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4279838</v>
      </c>
      <c r="C12" s="12">
        <v>0</v>
      </c>
      <c r="D12" s="12">
        <f>B12+C12</f>
        <v>4279838</v>
      </c>
      <c r="E12" s="6">
        <v>0</v>
      </c>
      <c r="F12" s="12">
        <f>+D12+'月報-10410人事費明細表'!H12</f>
        <v>17071833</v>
      </c>
      <c r="G12" s="12">
        <v>0</v>
      </c>
      <c r="H12" s="12">
        <f>F12+G12</f>
        <v>17071833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106254409</v>
      </c>
      <c r="C14" s="12">
        <v>0</v>
      </c>
      <c r="D14" s="12">
        <f>B14+C14</f>
        <v>106254409</v>
      </c>
      <c r="E14" s="6">
        <v>0</v>
      </c>
      <c r="F14" s="12">
        <f>+D14+'月報-10410人事費明細表'!H14</f>
        <v>419840031</v>
      </c>
      <c r="G14" s="12">
        <v>0</v>
      </c>
      <c r="H14" s="12">
        <f>F14+G14</f>
        <v>419840031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261399</v>
      </c>
      <c r="C16" s="12">
        <v>0</v>
      </c>
      <c r="D16" s="12">
        <f aca="true" t="shared" si="0" ref="D16:D21">B16+C16</f>
        <v>261399</v>
      </c>
      <c r="E16" s="12">
        <v>0</v>
      </c>
      <c r="F16" s="12">
        <f>+D16+'月報-10410人事費明細表'!H16</f>
        <v>780306</v>
      </c>
      <c r="G16" s="12">
        <v>0</v>
      </c>
      <c r="H16" s="12">
        <f aca="true" t="shared" si="1" ref="H16:H21">F16+G16</f>
        <v>780306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50609024</v>
      </c>
      <c r="C18" s="12">
        <v>0</v>
      </c>
      <c r="D18" s="12">
        <f t="shared" si="0"/>
        <v>50609024</v>
      </c>
      <c r="E18" s="12">
        <v>0</v>
      </c>
      <c r="F18" s="12">
        <f>+D18+'月報-10410人事費明細表'!H18</f>
        <v>187708935</v>
      </c>
      <c r="G18" s="12">
        <v>0</v>
      </c>
      <c r="H18" s="12">
        <f t="shared" si="1"/>
        <v>187708935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161404670</v>
      </c>
      <c r="C21" s="15">
        <f>SUM(C9:C20)</f>
        <v>0</v>
      </c>
      <c r="D21" s="15">
        <f t="shared" si="0"/>
        <v>161404670</v>
      </c>
      <c r="E21" s="15">
        <f>SUM(E9:E20)</f>
        <v>0</v>
      </c>
      <c r="F21" s="15">
        <f>SUM(F9:F20)</f>
        <v>625401105</v>
      </c>
      <c r="G21" s="15">
        <f>SUM(G9:G20)</f>
        <v>0</v>
      </c>
      <c r="H21" s="15">
        <f t="shared" si="1"/>
        <v>625401105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39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29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4272209</v>
      </c>
      <c r="C12" s="12">
        <v>0</v>
      </c>
      <c r="D12" s="12">
        <f>B12+C12</f>
        <v>4272209</v>
      </c>
      <c r="E12" s="6">
        <v>0</v>
      </c>
      <c r="F12" s="12">
        <f>+D12+'月報-10411人事費明細表'!H12</f>
        <v>21344042</v>
      </c>
      <c r="G12" s="12">
        <v>0</v>
      </c>
      <c r="H12" s="12">
        <f>F12+G12</f>
        <v>21344042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104974962</v>
      </c>
      <c r="C14" s="12">
        <v>0</v>
      </c>
      <c r="D14" s="12">
        <f>B14+C14</f>
        <v>104974962</v>
      </c>
      <c r="E14" s="6">
        <v>0</v>
      </c>
      <c r="F14" s="12">
        <f>+D14+'月報-10411人事費明細表'!H14</f>
        <v>524814993</v>
      </c>
      <c r="G14" s="12">
        <v>0</v>
      </c>
      <c r="H14" s="12">
        <f>F14+G14</f>
        <v>524814993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185139</v>
      </c>
      <c r="C16" s="12">
        <v>0</v>
      </c>
      <c r="D16" s="12">
        <f aca="true" t="shared" si="0" ref="D16:D21">B16+C16</f>
        <v>185139</v>
      </c>
      <c r="E16" s="12">
        <v>0</v>
      </c>
      <c r="F16" s="12">
        <f>+D16+'月報-10411人事費明細表'!H16</f>
        <v>965445</v>
      </c>
      <c r="G16" s="12">
        <v>0</v>
      </c>
      <c r="H16" s="12">
        <f aca="true" t="shared" si="1" ref="H16:H21">F16+G16</f>
        <v>965445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51162831</v>
      </c>
      <c r="C18" s="12">
        <v>0</v>
      </c>
      <c r="D18" s="12">
        <f t="shared" si="0"/>
        <v>51162831</v>
      </c>
      <c r="E18" s="12">
        <v>0</v>
      </c>
      <c r="F18" s="12">
        <f>+D18+'月報-10411人事費明細表'!H18</f>
        <v>238871766</v>
      </c>
      <c r="G18" s="12">
        <v>0</v>
      </c>
      <c r="H18" s="12">
        <f t="shared" si="1"/>
        <v>238871766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160595141</v>
      </c>
      <c r="C21" s="15">
        <f>SUM(C9:C20)</f>
        <v>0</v>
      </c>
      <c r="D21" s="15">
        <f t="shared" si="0"/>
        <v>160595141</v>
      </c>
      <c r="E21" s="15">
        <f>SUM(E9:E20)</f>
        <v>0</v>
      </c>
      <c r="F21" s="15">
        <f>SUM(F9:F20)</f>
        <v>785996246</v>
      </c>
      <c r="G21" s="15">
        <f>SUM(G9:G20)</f>
        <v>0</v>
      </c>
      <c r="H21" s="15">
        <f t="shared" si="1"/>
        <v>785996246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2" sqref="D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40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4181946</v>
      </c>
      <c r="C12" s="12">
        <v>0</v>
      </c>
      <c r="D12" s="12">
        <f>B12+C12</f>
        <v>4181946</v>
      </c>
      <c r="E12" s="6">
        <v>0</v>
      </c>
      <c r="F12" s="12">
        <f>+D12+'月報-10412人事費明細表'!H12</f>
        <v>25525988</v>
      </c>
      <c r="G12" s="12">
        <v>0</v>
      </c>
      <c r="H12" s="12">
        <f>F12+G12</f>
        <v>25525988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105401830</v>
      </c>
      <c r="C14" s="12">
        <v>0</v>
      </c>
      <c r="D14" s="12">
        <f>B14+C14</f>
        <v>105401830</v>
      </c>
      <c r="E14" s="6">
        <v>0</v>
      </c>
      <c r="F14" s="12">
        <f>+D14+'月報-10412人事費明細表'!H14</f>
        <v>630216823</v>
      </c>
      <c r="G14" s="12">
        <v>0</v>
      </c>
      <c r="H14" s="12">
        <f>F14+G14</f>
        <v>630216823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51989</v>
      </c>
      <c r="C16" s="12">
        <v>0</v>
      </c>
      <c r="D16" s="12">
        <f aca="true" t="shared" si="0" ref="D16:D21">B16+C16</f>
        <v>51989</v>
      </c>
      <c r="E16" s="12">
        <v>0</v>
      </c>
      <c r="F16" s="12">
        <f>+D16+'月報-10412人事費明細表'!H16</f>
        <v>1017434</v>
      </c>
      <c r="G16" s="12">
        <v>0</v>
      </c>
      <c r="H16" s="12">
        <f aca="true" t="shared" si="1" ref="H16:H21">F16+G16</f>
        <v>1017434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47508922</v>
      </c>
      <c r="C18" s="12">
        <v>0</v>
      </c>
      <c r="D18" s="12">
        <f t="shared" si="0"/>
        <v>47508922</v>
      </c>
      <c r="E18" s="12">
        <v>0</v>
      </c>
      <c r="F18" s="12">
        <f>+D18+'月報-10412人事費明細表'!H18</f>
        <v>286380688</v>
      </c>
      <c r="G18" s="12">
        <v>0</v>
      </c>
      <c r="H18" s="12">
        <f t="shared" si="1"/>
        <v>286380688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157144687</v>
      </c>
      <c r="C21" s="15">
        <f>SUM(C9:C20)</f>
        <v>0</v>
      </c>
      <c r="D21" s="15">
        <f t="shared" si="0"/>
        <v>157144687</v>
      </c>
      <c r="E21" s="15">
        <f>SUM(E9:E20)</f>
        <v>0</v>
      </c>
      <c r="F21" s="15">
        <f>SUM(F9:F20)</f>
        <v>943140933</v>
      </c>
      <c r="G21" s="15">
        <f>SUM(G9:G20)</f>
        <v>0</v>
      </c>
      <c r="H21" s="15">
        <f t="shared" si="1"/>
        <v>943140933</v>
      </c>
      <c r="I21" s="16"/>
    </row>
    <row r="22" spans="1:9" ht="58.5" customHeight="1">
      <c r="A22" s="17" t="s">
        <v>18</v>
      </c>
      <c r="B22" s="25" t="s">
        <v>30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B22" sqref="B22:I2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41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4545746</v>
      </c>
      <c r="C12" s="12">
        <v>0</v>
      </c>
      <c r="D12" s="12">
        <f>B12+C12</f>
        <v>4545746</v>
      </c>
      <c r="E12" s="6">
        <v>0</v>
      </c>
      <c r="F12" s="12">
        <f>+D12+'月報-10501人事費明細表'!H12</f>
        <v>30071734</v>
      </c>
      <c r="G12" s="12">
        <v>0</v>
      </c>
      <c r="H12" s="12">
        <f>F12+G12</f>
        <v>30071734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101926868</v>
      </c>
      <c r="C14" s="12">
        <v>0</v>
      </c>
      <c r="D14" s="12">
        <f>B14+C14</f>
        <v>101926868</v>
      </c>
      <c r="E14" s="6">
        <v>0</v>
      </c>
      <c r="F14" s="12">
        <f>+D14+'月報-10501人事費明細表'!H14</f>
        <v>732143691</v>
      </c>
      <c r="G14" s="12">
        <v>0</v>
      </c>
      <c r="H14" s="12">
        <f>F14+G14</f>
        <v>732143691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51989</v>
      </c>
      <c r="C16" s="12">
        <v>0</v>
      </c>
      <c r="D16" s="12">
        <f aca="true" t="shared" si="0" ref="D16:D21">B16+C16</f>
        <v>51989</v>
      </c>
      <c r="E16" s="12">
        <v>0</v>
      </c>
      <c r="F16" s="12">
        <f>+D16+'月報-10501人事費明細表'!H16</f>
        <v>1069423</v>
      </c>
      <c r="G16" s="12">
        <v>0</v>
      </c>
      <c r="H16" s="12">
        <f aca="true" t="shared" si="1" ref="H16:H21">F16+G16</f>
        <v>1069423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45122878</v>
      </c>
      <c r="C18" s="12">
        <v>0</v>
      </c>
      <c r="D18" s="12">
        <f t="shared" si="0"/>
        <v>45122878</v>
      </c>
      <c r="E18" s="12">
        <v>0</v>
      </c>
      <c r="F18" s="12">
        <f>+D18+'月報-10501人事費明細表'!H18</f>
        <v>331503566</v>
      </c>
      <c r="G18" s="12">
        <v>0</v>
      </c>
      <c r="H18" s="12">
        <f t="shared" si="1"/>
        <v>331503566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151647481</v>
      </c>
      <c r="C21" s="15">
        <f>SUM(C9:C20)</f>
        <v>0</v>
      </c>
      <c r="D21" s="15">
        <f t="shared" si="0"/>
        <v>151647481</v>
      </c>
      <c r="E21" s="15">
        <f>SUM(E9:E20)</f>
        <v>0</v>
      </c>
      <c r="F21" s="15">
        <f>SUM(F9:F20)</f>
        <v>1094788414</v>
      </c>
      <c r="G21" s="15">
        <f>SUM(G9:G20)</f>
        <v>0</v>
      </c>
      <c r="H21" s="15">
        <f t="shared" si="1"/>
        <v>1094788414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31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34047766</v>
      </c>
      <c r="G12" s="12">
        <v>0</v>
      </c>
      <c r="H12" s="12">
        <f>F12+G12</f>
        <v>34047766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837502978</v>
      </c>
      <c r="G14" s="12">
        <v>0</v>
      </c>
      <c r="H14" s="12">
        <f>F14+G14</f>
        <v>837502978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1107170</v>
      </c>
      <c r="G16" s="12">
        <v>0</v>
      </c>
      <c r="H16" s="12">
        <f aca="true" t="shared" si="1" ref="H16:H21">F16+G16</f>
        <v>1107170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375789800</v>
      </c>
      <c r="G18" s="12">
        <v>0</v>
      </c>
      <c r="H18" s="12">
        <f t="shared" si="1"/>
        <v>375789800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1248447714</v>
      </c>
      <c r="G21" s="15">
        <f>SUM(G9:G20)</f>
        <v>0</v>
      </c>
      <c r="H21" s="15">
        <f t="shared" si="1"/>
        <v>1248447714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32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38051502</v>
      </c>
      <c r="G12" s="12">
        <v>0</v>
      </c>
      <c r="H12" s="12">
        <f>F12+G12</f>
        <v>38051502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942806304</v>
      </c>
      <c r="G14" s="12">
        <v>0</v>
      </c>
      <c r="H14" s="12">
        <f>F14+G14</f>
        <v>942806304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1144917</v>
      </c>
      <c r="G16" s="12">
        <v>0</v>
      </c>
      <c r="H16" s="12">
        <f aca="true" t="shared" si="1" ref="H16:H21">F16+G16</f>
        <v>1144917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420821962</v>
      </c>
      <c r="G18" s="12">
        <v>0</v>
      </c>
      <c r="H18" s="12">
        <f t="shared" si="1"/>
        <v>420821962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1402824685</v>
      </c>
      <c r="G21" s="15">
        <f>SUM(G9:G20)</f>
        <v>0</v>
      </c>
      <c r="H21" s="15">
        <f t="shared" si="1"/>
        <v>1402824685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D000004087/羅世宏</cp:lastModifiedBy>
  <cp:lastPrinted>2016-03-03T01:33:07Z</cp:lastPrinted>
  <dcterms:created xsi:type="dcterms:W3CDTF">2014-04-04T07:54:35Z</dcterms:created>
  <dcterms:modified xsi:type="dcterms:W3CDTF">2016-03-14T03:49:04Z</dcterms:modified>
  <cp:category/>
  <cp:version/>
  <cp:contentType/>
  <cp:contentStatus/>
</cp:coreProperties>
</file>