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55" windowHeight="7755" tabRatio="798" firstSheet="1" activeTab="5"/>
  </bookViews>
  <sheets>
    <sheet name="月報-10408人事費明細表" sheetId="1" r:id="rId1"/>
    <sheet name="月報-10409人事費明細表" sheetId="2" r:id="rId2"/>
    <sheet name="月報-10410人事費明細表" sheetId="3" r:id="rId3"/>
    <sheet name="月報-10411人事費明細表" sheetId="4" r:id="rId4"/>
    <sheet name="月報-10412人事費明細表" sheetId="5" r:id="rId5"/>
    <sheet name="月報-10501人事費明細表" sheetId="6" r:id="rId6"/>
    <sheet name="10402" sheetId="7" r:id="rId7"/>
    <sheet name="10403" sheetId="8" r:id="rId8"/>
    <sheet name="10404" sheetId="9" r:id="rId9"/>
    <sheet name="10405" sheetId="10" r:id="rId10"/>
    <sheet name="10406" sheetId="11" r:id="rId11"/>
  </sheets>
  <definedNames>
    <definedName name="aaa">#REF!</definedName>
    <definedName name="bbb">#REF!</definedName>
    <definedName name="cc">#REF!</definedName>
    <definedName name="_xlnm.Print_Area" localSheetId="0">'月報-10408人事費明細表'!$A$1:$I$27</definedName>
    <definedName name="摘要">#REF!</definedName>
    <definedName name="駐外">#REF!</definedName>
  </definedNames>
  <calcPr fullCalcOnLoad="1"/>
</workbook>
</file>

<file path=xl/sharedStrings.xml><?xml version="1.0" encoding="utf-8"?>
<sst xmlns="http://schemas.openxmlformats.org/spreadsheetml/2006/main" count="418" uniqueCount="42">
  <si>
    <t>單位：新臺幣元</t>
  </si>
  <si>
    <t>科目名稱</t>
  </si>
  <si>
    <t>本月份</t>
  </si>
  <si>
    <t>人事費明細表</t>
  </si>
  <si>
    <t>上月底止累計應付數於本月付現數</t>
  </si>
  <si>
    <t>截至本月底止累計數</t>
  </si>
  <si>
    <t>備註</t>
  </si>
  <si>
    <t>付現數</t>
  </si>
  <si>
    <t>應付數</t>
  </si>
  <si>
    <t>小計</t>
  </si>
  <si>
    <t>董事會支出</t>
  </si>
  <si>
    <t xml:space="preserve">  人事費</t>
  </si>
  <si>
    <t>行政管理支出</t>
  </si>
  <si>
    <t>教學研究及訓輔支出</t>
  </si>
  <si>
    <t>推廣教育支出</t>
  </si>
  <si>
    <t>產學合作支出</t>
  </si>
  <si>
    <t>其他教學活動支出</t>
  </si>
  <si>
    <t>合 計</t>
  </si>
  <si>
    <t>補充說明：</t>
  </si>
  <si>
    <t>前一學年度7月底止之人事費應付數餘額：$
前項應付數餘額於本學年度付現數：$
截至本月底止人事費應付數餘額：$</t>
  </si>
  <si>
    <t>製表</t>
  </si>
  <si>
    <t>主辦會計</t>
  </si>
  <si>
    <t>校長或董事長</t>
  </si>
  <si>
    <t>月報新增表件</t>
  </si>
  <si>
    <t xml:space="preserve">說明：
            </t>
  </si>
  <si>
    <t>1.請就支出類會計科目內容並依本表「科目名稱」欄類別，填寫各功能別科目項下「人事費」列支之付現數及應付數。</t>
  </si>
  <si>
    <t>2.本表僅就本學年度之各項支出人事費填寫；至前一學年度7月底止之人事費應付數餘額及於本學年度付現數，則請於表格下方
  之「補充說明」列填寫相關金額。</t>
  </si>
  <si>
    <t>編號：106（學校法人及所設專科以上學校適用）</t>
  </si>
  <si>
    <t>長庚大學</t>
  </si>
  <si>
    <t>截至本月底止累計數</t>
  </si>
  <si>
    <t>前一學年度7月底止之人事費應付數餘額：$
前項應付數餘額於本學年度付現數：$
截至本月底止人事費應付數餘額：$</t>
  </si>
  <si>
    <t>103年08月01日至104年02月28日</t>
  </si>
  <si>
    <t>103年08月01日至104年03月31日</t>
  </si>
  <si>
    <t>103年08月01日至104年04月30日</t>
  </si>
  <si>
    <t>103年08月01日至104年05月31日</t>
  </si>
  <si>
    <t>103年08月01日至104年06月30日</t>
  </si>
  <si>
    <t>104年8月1日至104年8月31日</t>
  </si>
  <si>
    <t>104年8月1日至104年9月30日</t>
  </si>
  <si>
    <t>104年8月1日至104年10月31日</t>
  </si>
  <si>
    <t>104年08月1日至104年11月30日</t>
  </si>
  <si>
    <t>104年08月1日至104年12月31日</t>
  </si>
  <si>
    <t>104年08月01日至105年01月31日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</si>
</sst>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0">
    <font>
      <sz val="10"/>
      <name val="Arial"/>
      <family val="2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0"/>
      <name val="標楷體"/>
      <family val="4"/>
    </font>
    <font>
      <b/>
      <u val="single"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name val="新細明體"/>
      <family val="1"/>
    </font>
    <font>
      <b/>
      <sz val="10"/>
      <color indexed="12"/>
      <name val="標楷體"/>
      <family val="4"/>
    </font>
    <font>
      <b/>
      <sz val="9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36" applyFont="1">
      <alignment vertical="center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4" fillId="32" borderId="11" xfId="35" applyFont="1" applyFill="1" applyBorder="1" applyAlignment="1">
      <alignment vertical="top" wrapText="1"/>
      <protection/>
    </xf>
    <xf numFmtId="177" fontId="8" fillId="0" borderId="11" xfId="40" applyNumberFormat="1" applyFont="1" applyBorder="1" applyAlignment="1">
      <alignment vertical="center"/>
    </xf>
    <xf numFmtId="0" fontId="7" fillId="0" borderId="11" xfId="35" applyFont="1" applyBorder="1">
      <alignment vertical="center"/>
      <protection/>
    </xf>
    <xf numFmtId="0" fontId="7" fillId="32" borderId="11" xfId="35" applyFont="1" applyFill="1" applyBorder="1" applyAlignment="1">
      <alignment vertical="top" wrapText="1"/>
      <protection/>
    </xf>
    <xf numFmtId="177" fontId="4" fillId="0" borderId="11" xfId="40" applyNumberFormat="1" applyFont="1" applyBorder="1" applyAlignment="1">
      <alignment vertical="center"/>
    </xf>
    <xf numFmtId="0" fontId="2" fillId="32" borderId="11" xfId="35" applyFont="1" applyFill="1" applyBorder="1" applyAlignment="1">
      <alignment vertical="top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177" fontId="4" fillId="0" borderId="12" xfId="40" applyNumberFormat="1" applyFont="1" applyBorder="1" applyAlignment="1">
      <alignment vertical="center"/>
    </xf>
    <xf numFmtId="0" fontId="7" fillId="0" borderId="12" xfId="35" applyFont="1" applyBorder="1">
      <alignment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0" xfId="35" applyFont="1" applyBorder="1">
      <alignment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left" vertical="center"/>
      <protection/>
    </xf>
    <xf numFmtId="0" fontId="7" fillId="0" borderId="0" xfId="35" applyFont="1" applyBorder="1" applyAlignment="1">
      <alignment vertical="center"/>
      <protection/>
    </xf>
    <xf numFmtId="0" fontId="7" fillId="0" borderId="0" xfId="35" applyFont="1">
      <alignment vertical="center"/>
      <protection/>
    </xf>
    <xf numFmtId="0" fontId="16" fillId="0" borderId="0" xfId="36" applyFont="1">
      <alignment vertical="center"/>
      <protection/>
    </xf>
    <xf numFmtId="0" fontId="7" fillId="32" borderId="0" xfId="35" applyFont="1" applyFill="1" applyBorder="1" applyAlignment="1">
      <alignment horizontal="left" vertical="top" wrapText="1"/>
      <protection/>
    </xf>
    <xf numFmtId="0" fontId="7" fillId="0" borderId="13" xfId="35" applyFont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12" fillId="0" borderId="14" xfId="35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center" vertical="center" wrapText="1"/>
      <protection/>
    </xf>
    <xf numFmtId="0" fontId="13" fillId="0" borderId="13" xfId="35" applyFont="1" applyFill="1" applyBorder="1" applyAlignment="1">
      <alignment horizontal="center" vertic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12" fillId="0" borderId="10" xfId="35" applyFont="1" applyFill="1" applyBorder="1" applyAlignment="1">
      <alignment horizontal="center" vertical="center" wrapText="1"/>
      <protection/>
    </xf>
    <xf numFmtId="0" fontId="12" fillId="0" borderId="13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  <xf numFmtId="0" fontId="15" fillId="0" borderId="14" xfId="35" applyFont="1" applyFill="1" applyBorder="1" applyAlignment="1">
      <alignment horizontal="left" vertical="center" wrapText="1"/>
      <protection/>
    </xf>
    <xf numFmtId="0" fontId="15" fillId="0" borderId="15" xfId="35" applyFont="1" applyFill="1" applyBorder="1" applyAlignment="1">
      <alignment horizontal="left" vertical="center" wrapText="1"/>
      <protection/>
    </xf>
    <xf numFmtId="0" fontId="15" fillId="0" borderId="16" xfId="35" applyFont="1" applyFill="1" applyBorder="1" applyAlignment="1">
      <alignment horizontal="left" vertical="center" wrapText="1"/>
      <protection/>
    </xf>
    <xf numFmtId="0" fontId="9" fillId="0" borderId="0" xfId="33" applyFont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7" fillId="32" borderId="17" xfId="35" applyFont="1" applyFill="1" applyBorder="1" applyAlignment="1">
      <alignment horizontal="left" vertical="top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千分位 2" xfId="38"/>
    <cellStyle name="千分位 2 2" xfId="39"/>
    <cellStyle name="千分位 2 3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Sheet1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22" sqref="J22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2.42187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4243158</v>
      </c>
      <c r="C12" s="12">
        <v>0</v>
      </c>
      <c r="D12" s="12">
        <f>B12+C12</f>
        <v>4243158</v>
      </c>
      <c r="E12" s="6">
        <v>0</v>
      </c>
      <c r="F12" s="12">
        <f>D12</f>
        <v>4243158</v>
      </c>
      <c r="G12" s="12">
        <v>0</v>
      </c>
      <c r="H12" s="12">
        <f>F12+G12</f>
        <v>4243158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 aca="true" t="shared" si="0" ref="F13:F21">D13</f>
        <v>0</v>
      </c>
      <c r="G13" s="9"/>
      <c r="H13" s="9"/>
      <c r="I13" s="10"/>
    </row>
    <row r="14" spans="1:9" ht="15.75" customHeight="1">
      <c r="A14" s="11" t="s">
        <v>11</v>
      </c>
      <c r="B14" s="12">
        <v>91578144</v>
      </c>
      <c r="C14" s="12">
        <v>0</v>
      </c>
      <c r="D14" s="12">
        <f>B14+C14</f>
        <v>91578144</v>
      </c>
      <c r="E14" s="6">
        <v>0</v>
      </c>
      <c r="F14" s="12">
        <f t="shared" si="0"/>
        <v>91578144</v>
      </c>
      <c r="G14" s="12">
        <v>0</v>
      </c>
      <c r="H14" s="12">
        <f>F14+G14</f>
        <v>91578144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 t="shared" si="0"/>
        <v>0</v>
      </c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1" ref="D16:D21">B16+C16</f>
        <v>39509</v>
      </c>
      <c r="E16" s="12">
        <v>0</v>
      </c>
      <c r="F16" s="12">
        <f t="shared" si="0"/>
        <v>39509</v>
      </c>
      <c r="G16" s="12">
        <v>0</v>
      </c>
      <c r="H16" s="12">
        <f aca="true" t="shared" si="2" ref="H16:H21">F16+G16</f>
        <v>39509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 t="shared" si="0"/>
        <v>0</v>
      </c>
      <c r="G17" s="9"/>
      <c r="H17" s="9"/>
      <c r="I17" s="10"/>
    </row>
    <row r="18" spans="1:9" ht="15.75" customHeight="1">
      <c r="A18" s="13" t="s">
        <v>11</v>
      </c>
      <c r="B18" s="12">
        <v>39819515</v>
      </c>
      <c r="C18" s="12">
        <v>0</v>
      </c>
      <c r="D18" s="12">
        <f t="shared" si="1"/>
        <v>39819515</v>
      </c>
      <c r="E18" s="12">
        <v>0</v>
      </c>
      <c r="F18" s="12">
        <f t="shared" si="0"/>
        <v>39819515</v>
      </c>
      <c r="G18" s="12">
        <v>0</v>
      </c>
      <c r="H18" s="12">
        <f t="shared" si="2"/>
        <v>39819515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 t="shared" si="0"/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1"/>
        <v>0</v>
      </c>
      <c r="E20" s="12">
        <v>0</v>
      </c>
      <c r="F20" s="12">
        <f t="shared" si="0"/>
        <v>0</v>
      </c>
      <c r="G20" s="12">
        <v>0</v>
      </c>
      <c r="H20" s="12">
        <f t="shared" si="2"/>
        <v>0</v>
      </c>
      <c r="I20" s="10"/>
    </row>
    <row r="21" spans="1:9" ht="15.75" customHeight="1">
      <c r="A21" s="14" t="s">
        <v>17</v>
      </c>
      <c r="B21" s="15">
        <f>SUM(B9:B20)</f>
        <v>135680326</v>
      </c>
      <c r="C21" s="15">
        <f>SUM(C9:C20)</f>
        <v>0</v>
      </c>
      <c r="D21" s="15">
        <f t="shared" si="1"/>
        <v>135680326</v>
      </c>
      <c r="E21" s="15">
        <f>SUM(E9:E20)</f>
        <v>0</v>
      </c>
      <c r="F21" s="12">
        <f t="shared" si="0"/>
        <v>135680326</v>
      </c>
      <c r="G21" s="15">
        <f>SUM(G9:G20)</f>
        <v>0</v>
      </c>
      <c r="H21" s="15">
        <f t="shared" si="2"/>
        <v>135680326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23:I23"/>
    <mergeCell ref="A25:I25"/>
    <mergeCell ref="A7:A8"/>
    <mergeCell ref="B7:D7"/>
    <mergeCell ref="E7:E8"/>
    <mergeCell ref="F7:H7"/>
    <mergeCell ref="I7:I8"/>
    <mergeCell ref="B22:I22"/>
    <mergeCell ref="A24:I24"/>
  </mergeCells>
  <printOptions horizont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34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3969440</v>
      </c>
      <c r="C12" s="12">
        <v>0</v>
      </c>
      <c r="D12" s="12">
        <f>B12+C12</f>
        <v>3969440</v>
      </c>
      <c r="E12" s="6">
        <v>0</v>
      </c>
      <c r="F12" s="12">
        <f>'10404'!F12+'10405'!B12</f>
        <v>41732153</v>
      </c>
      <c r="G12" s="12">
        <v>0</v>
      </c>
      <c r="H12" s="12">
        <f>F12+G12</f>
        <v>41732153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103202315</v>
      </c>
      <c r="C14" s="12">
        <v>0</v>
      </c>
      <c r="D14" s="12">
        <f>B14+C14</f>
        <v>103202315</v>
      </c>
      <c r="E14" s="6">
        <v>0</v>
      </c>
      <c r="F14" s="12">
        <f>'10404'!F14+'10405'!B14</f>
        <v>1042819082</v>
      </c>
      <c r="G14" s="12">
        <v>0</v>
      </c>
      <c r="H14" s="12">
        <f>F14+G14</f>
        <v>1042819082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424507</v>
      </c>
      <c r="C16" s="12">
        <v>0</v>
      </c>
      <c r="D16" s="12">
        <f aca="true" t="shared" si="0" ref="D16:D21">B16+C16</f>
        <v>424507</v>
      </c>
      <c r="E16" s="12">
        <v>0</v>
      </c>
      <c r="F16" s="12">
        <f>'10404'!F16+'10405'!B16</f>
        <v>1862929</v>
      </c>
      <c r="G16" s="12">
        <v>0</v>
      </c>
      <c r="H16" s="12">
        <f aca="true" t="shared" si="1" ref="H16:H21">F16+G16</f>
        <v>1862929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44859102</v>
      </c>
      <c r="C18" s="12">
        <v>0</v>
      </c>
      <c r="D18" s="12">
        <f t="shared" si="0"/>
        <v>44859102</v>
      </c>
      <c r="E18" s="12">
        <v>0</v>
      </c>
      <c r="F18" s="12">
        <f>'10404'!F18+'10405'!B18</f>
        <v>464202257</v>
      </c>
      <c r="G18" s="12">
        <v>0</v>
      </c>
      <c r="H18" s="12">
        <f t="shared" si="1"/>
        <v>464202257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152455364</v>
      </c>
      <c r="C21" s="15">
        <f>SUM(C9:C20)</f>
        <v>0</v>
      </c>
      <c r="D21" s="15">
        <f t="shared" si="0"/>
        <v>152455364</v>
      </c>
      <c r="E21" s="15">
        <f>SUM(E9:E20)</f>
        <v>0</v>
      </c>
      <c r="F21" s="12">
        <f>'10404'!F21+'10405'!B21</f>
        <v>1550616421</v>
      </c>
      <c r="G21" s="15">
        <f>SUM(G9:G20)</f>
        <v>0</v>
      </c>
      <c r="H21" s="15">
        <f t="shared" si="1"/>
        <v>1550616421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I5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35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4045369</v>
      </c>
      <c r="C12" s="12">
        <v>0</v>
      </c>
      <c r="D12" s="12">
        <f>B12+C12</f>
        <v>4045369</v>
      </c>
      <c r="E12" s="6">
        <v>0</v>
      </c>
      <c r="F12" s="12">
        <f>'10405'!F12+'10406'!B12</f>
        <v>45777522</v>
      </c>
      <c r="G12" s="12">
        <v>0</v>
      </c>
      <c r="H12" s="12">
        <f>F12+G12</f>
        <v>45777522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'10404'!F13+'10405'!B13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103240934</v>
      </c>
      <c r="C14" s="12">
        <v>0</v>
      </c>
      <c r="D14" s="12">
        <f>B14+C14</f>
        <v>103240934</v>
      </c>
      <c r="E14" s="6">
        <v>0</v>
      </c>
      <c r="F14" s="12">
        <f>'10405'!F14+'10406'!B14</f>
        <v>1146060016</v>
      </c>
      <c r="G14" s="12">
        <v>0</v>
      </c>
      <c r="H14" s="12">
        <f>F14+G14</f>
        <v>1146060016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'10404'!F15+'10405'!B15</f>
        <v>0</v>
      </c>
      <c r="G15" s="9"/>
      <c r="H15" s="9"/>
      <c r="I15" s="10"/>
    </row>
    <row r="16" spans="1:9" ht="15.75" customHeight="1">
      <c r="A16" s="11" t="s">
        <v>11</v>
      </c>
      <c r="B16" s="12">
        <v>327247</v>
      </c>
      <c r="C16" s="12">
        <v>0</v>
      </c>
      <c r="D16" s="12">
        <f aca="true" t="shared" si="0" ref="D16:D21">B16+C16</f>
        <v>327247</v>
      </c>
      <c r="E16" s="12">
        <v>0</v>
      </c>
      <c r="F16" s="12">
        <f>'10405'!F16+'10406'!B16</f>
        <v>2190176</v>
      </c>
      <c r="G16" s="12">
        <v>0</v>
      </c>
      <c r="H16" s="12">
        <f aca="true" t="shared" si="1" ref="H16:H21">F16+G16</f>
        <v>2190176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'10404'!F17+'10405'!B17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45535908</v>
      </c>
      <c r="C18" s="12">
        <v>0</v>
      </c>
      <c r="D18" s="12">
        <f t="shared" si="0"/>
        <v>45535908</v>
      </c>
      <c r="E18" s="12">
        <v>0</v>
      </c>
      <c r="F18" s="12">
        <f>'10405'!F18+'10406'!B18</f>
        <v>509738165</v>
      </c>
      <c r="G18" s="12">
        <v>0</v>
      </c>
      <c r="H18" s="12">
        <f t="shared" si="1"/>
        <v>509738165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'10404'!F19+'10405'!B19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'10404'!F20+'10405'!B20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153149458</v>
      </c>
      <c r="C21" s="15">
        <f>SUM(C9:C20)</f>
        <v>0</v>
      </c>
      <c r="D21" s="15">
        <f t="shared" si="0"/>
        <v>153149458</v>
      </c>
      <c r="E21" s="15">
        <f>SUM(E9:E20)</f>
        <v>0</v>
      </c>
      <c r="F21" s="12">
        <f>'10405'!F21+'10406'!B21</f>
        <v>1703765879</v>
      </c>
      <c r="G21" s="15">
        <f>SUM(G9:G20)</f>
        <v>0</v>
      </c>
      <c r="H21" s="15">
        <f t="shared" si="1"/>
        <v>1703765879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9" sqref="A29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37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4220218</v>
      </c>
      <c r="C12" s="12">
        <v>0</v>
      </c>
      <c r="D12" s="12">
        <f>B12+C12</f>
        <v>4220218</v>
      </c>
      <c r="E12" s="6">
        <v>0</v>
      </c>
      <c r="F12" s="12">
        <f>+D12+'月報-10408人事費明細表'!H12</f>
        <v>8463376</v>
      </c>
      <c r="G12" s="12">
        <v>0</v>
      </c>
      <c r="H12" s="12">
        <f>F12+G12</f>
        <v>8463376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110004522</v>
      </c>
      <c r="C14" s="12">
        <v>0</v>
      </c>
      <c r="D14" s="12">
        <f>B14+C14</f>
        <v>110004522</v>
      </c>
      <c r="E14" s="6">
        <v>0</v>
      </c>
      <c r="F14" s="12">
        <f>+D14+'月報-10408人事費明細表'!H14</f>
        <v>201582666</v>
      </c>
      <c r="G14" s="12">
        <v>0</v>
      </c>
      <c r="H14" s="12">
        <f>F14+G14</f>
        <v>201582666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39509</v>
      </c>
      <c r="C16" s="12">
        <v>0</v>
      </c>
      <c r="D16" s="12">
        <f aca="true" t="shared" si="0" ref="D16:D21">B16+C16</f>
        <v>39509</v>
      </c>
      <c r="E16" s="12">
        <v>0</v>
      </c>
      <c r="F16" s="12">
        <f>+D16+'月報-10408人事費明細表'!H16</f>
        <v>79018</v>
      </c>
      <c r="G16" s="12">
        <v>0</v>
      </c>
      <c r="H16" s="12">
        <f aca="true" t="shared" si="1" ref="H16:H21">F16+G16</f>
        <v>79018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46957896</v>
      </c>
      <c r="C18" s="12">
        <v>0</v>
      </c>
      <c r="D18" s="12">
        <f t="shared" si="0"/>
        <v>46957896</v>
      </c>
      <c r="E18" s="12">
        <v>0</v>
      </c>
      <c r="F18" s="12">
        <f>+D18+'月報-10408人事費明細表'!H18</f>
        <v>86777411</v>
      </c>
      <c r="G18" s="12">
        <v>0</v>
      </c>
      <c r="H18" s="12">
        <f t="shared" si="1"/>
        <v>86777411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161222145</v>
      </c>
      <c r="C21" s="15">
        <f>SUM(C9:C20)</f>
        <v>0</v>
      </c>
      <c r="D21" s="15">
        <f t="shared" si="0"/>
        <v>161222145</v>
      </c>
      <c r="E21" s="15">
        <f>SUM(E9:E20)</f>
        <v>0</v>
      </c>
      <c r="F21" s="15">
        <f>SUM(F9:F20)</f>
        <v>296902471</v>
      </c>
      <c r="G21" s="15">
        <f>SUM(G9:G20)</f>
        <v>0</v>
      </c>
      <c r="H21" s="15">
        <f t="shared" si="1"/>
        <v>296902471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:I5"/>
    </sheetView>
  </sheetViews>
  <sheetFormatPr defaultColWidth="23.8515625" defaultRowHeight="15.75" customHeight="1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38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4328619</v>
      </c>
      <c r="C12" s="12">
        <v>0</v>
      </c>
      <c r="D12" s="12">
        <f>B12+C12</f>
        <v>4328619</v>
      </c>
      <c r="E12" s="6">
        <v>0</v>
      </c>
      <c r="F12" s="12">
        <f>+D12+'月報-10409人事費明細表'!H12</f>
        <v>12791995</v>
      </c>
      <c r="G12" s="12">
        <v>0</v>
      </c>
      <c r="H12" s="12">
        <f>F12+G12</f>
        <v>12791995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112002956</v>
      </c>
      <c r="C14" s="12">
        <v>0</v>
      </c>
      <c r="D14" s="12">
        <f>B14+C14</f>
        <v>112002956</v>
      </c>
      <c r="E14" s="6">
        <v>0</v>
      </c>
      <c r="F14" s="12">
        <f>+D14+'月報-10409人事費明細表'!H14</f>
        <v>313585622</v>
      </c>
      <c r="G14" s="12">
        <v>0</v>
      </c>
      <c r="H14" s="12">
        <f>F14+G14</f>
        <v>313585622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439889</v>
      </c>
      <c r="C16" s="12">
        <v>0</v>
      </c>
      <c r="D16" s="12">
        <v>439889</v>
      </c>
      <c r="E16" s="12">
        <v>0</v>
      </c>
      <c r="F16" s="12">
        <f>+D16+'月報-10409人事費明細表'!H16</f>
        <v>518907</v>
      </c>
      <c r="G16" s="12">
        <v>0</v>
      </c>
      <c r="H16" s="12">
        <f aca="true" t="shared" si="0" ref="H16:H21">F16+G16</f>
        <v>518907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50322500</v>
      </c>
      <c r="C18" s="12">
        <v>0</v>
      </c>
      <c r="D18" s="12">
        <f>B18+C18</f>
        <v>50322500</v>
      </c>
      <c r="E18" s="12">
        <v>0</v>
      </c>
      <c r="F18" s="12">
        <f>+D18+'月報-10409人事費明細表'!H18</f>
        <v>137099911</v>
      </c>
      <c r="G18" s="12">
        <v>0</v>
      </c>
      <c r="H18" s="12">
        <f t="shared" si="0"/>
        <v>137099911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f>+D20+'月報-10409人事費明細表'!H20</f>
        <v>0</v>
      </c>
      <c r="G20" s="12">
        <v>0</v>
      </c>
      <c r="H20" s="12">
        <f t="shared" si="0"/>
        <v>0</v>
      </c>
      <c r="I20" s="10"/>
    </row>
    <row r="21" spans="1:9" ht="15.75" customHeight="1">
      <c r="A21" s="14" t="s">
        <v>17</v>
      </c>
      <c r="B21" s="15">
        <f>SUM(B9:B20)</f>
        <v>167093964</v>
      </c>
      <c r="C21" s="15">
        <f>SUM(C9:C20)</f>
        <v>0</v>
      </c>
      <c r="D21" s="15">
        <f>B21+C21</f>
        <v>167093964</v>
      </c>
      <c r="E21" s="15">
        <f>SUM(E9:E20)</f>
        <v>0</v>
      </c>
      <c r="F21" s="15">
        <f>SUM(F9:F20)</f>
        <v>463996435</v>
      </c>
      <c r="G21" s="15">
        <f>SUM(G9:G20)</f>
        <v>0</v>
      </c>
      <c r="H21" s="15">
        <f t="shared" si="0"/>
        <v>463996435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4279838</v>
      </c>
      <c r="C12" s="12">
        <v>0</v>
      </c>
      <c r="D12" s="12">
        <f>B12+C12</f>
        <v>4279838</v>
      </c>
      <c r="E12" s="6">
        <v>0</v>
      </c>
      <c r="F12" s="12">
        <f>+D12+'月報-10410人事費明細表'!H12</f>
        <v>17071833</v>
      </c>
      <c r="G12" s="12">
        <v>0</v>
      </c>
      <c r="H12" s="12">
        <f>F12+G12</f>
        <v>17071833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106254409</v>
      </c>
      <c r="C14" s="12">
        <v>0</v>
      </c>
      <c r="D14" s="12">
        <f>B14+C14</f>
        <v>106254409</v>
      </c>
      <c r="E14" s="6">
        <v>0</v>
      </c>
      <c r="F14" s="12">
        <f>+D14+'月報-10410人事費明細表'!H14</f>
        <v>419840031</v>
      </c>
      <c r="G14" s="12">
        <v>0</v>
      </c>
      <c r="H14" s="12">
        <f>F14+G14</f>
        <v>419840031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261399</v>
      </c>
      <c r="C16" s="12">
        <v>0</v>
      </c>
      <c r="D16" s="12">
        <f aca="true" t="shared" si="0" ref="D16:D21">B16+C16</f>
        <v>261399</v>
      </c>
      <c r="E16" s="12">
        <v>0</v>
      </c>
      <c r="F16" s="12">
        <f>+D16+'月報-10410人事費明細表'!H16</f>
        <v>780306</v>
      </c>
      <c r="G16" s="12">
        <v>0</v>
      </c>
      <c r="H16" s="12">
        <f aca="true" t="shared" si="1" ref="H16:H21">F16+G16</f>
        <v>780306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50609024</v>
      </c>
      <c r="C18" s="12">
        <v>0</v>
      </c>
      <c r="D18" s="12">
        <f t="shared" si="0"/>
        <v>50609024</v>
      </c>
      <c r="E18" s="12">
        <v>0</v>
      </c>
      <c r="F18" s="12">
        <f>+D18+'月報-10410人事費明細表'!H18</f>
        <v>187708935</v>
      </c>
      <c r="G18" s="12">
        <v>0</v>
      </c>
      <c r="H18" s="12">
        <f t="shared" si="1"/>
        <v>187708935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161404670</v>
      </c>
      <c r="C21" s="15">
        <f>SUM(C9:C20)</f>
        <v>0</v>
      </c>
      <c r="D21" s="15">
        <f t="shared" si="0"/>
        <v>161404670</v>
      </c>
      <c r="E21" s="15">
        <f>SUM(E9:E20)</f>
        <v>0</v>
      </c>
      <c r="F21" s="15">
        <f>SUM(F9:F20)</f>
        <v>625401105</v>
      </c>
      <c r="G21" s="15">
        <f>SUM(G9:G20)</f>
        <v>0</v>
      </c>
      <c r="H21" s="15">
        <f t="shared" si="1"/>
        <v>625401105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2" sqref="F12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4.57421875" style="6" bestFit="1" customWidth="1"/>
    <col min="7" max="7" width="12.7109375" style="6" customWidth="1"/>
    <col min="8" max="8" width="14.57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40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29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4272209</v>
      </c>
      <c r="C12" s="12">
        <v>0</v>
      </c>
      <c r="D12" s="12">
        <f>B12+C12</f>
        <v>4272209</v>
      </c>
      <c r="E12" s="6">
        <v>0</v>
      </c>
      <c r="F12" s="12">
        <f>+D12+'月報-10411人事費明細表'!H12</f>
        <v>21344042</v>
      </c>
      <c r="G12" s="12">
        <v>0</v>
      </c>
      <c r="H12" s="12">
        <f>F12+G12</f>
        <v>21344042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104974962</v>
      </c>
      <c r="C14" s="12">
        <v>0</v>
      </c>
      <c r="D14" s="12">
        <f>B14+C14</f>
        <v>104974962</v>
      </c>
      <c r="E14" s="6">
        <v>0</v>
      </c>
      <c r="F14" s="12">
        <f>+D14+'月報-10411人事費明細表'!H14</f>
        <v>524814993</v>
      </c>
      <c r="G14" s="12">
        <v>0</v>
      </c>
      <c r="H14" s="12">
        <f>F14+G14</f>
        <v>524814993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185139</v>
      </c>
      <c r="C16" s="12">
        <v>0</v>
      </c>
      <c r="D16" s="12">
        <f aca="true" t="shared" si="0" ref="D16:D21">B16+C16</f>
        <v>185139</v>
      </c>
      <c r="E16" s="12">
        <v>0</v>
      </c>
      <c r="F16" s="12">
        <f>+D16+'月報-10411人事費明細表'!H16</f>
        <v>965445</v>
      </c>
      <c r="G16" s="12">
        <v>0</v>
      </c>
      <c r="H16" s="12">
        <f aca="true" t="shared" si="1" ref="H16:H21">F16+G16</f>
        <v>965445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51162831</v>
      </c>
      <c r="C18" s="12">
        <v>0</v>
      </c>
      <c r="D18" s="12">
        <f t="shared" si="0"/>
        <v>51162831</v>
      </c>
      <c r="E18" s="12">
        <v>0</v>
      </c>
      <c r="F18" s="12">
        <f>+D18+'月報-10411人事費明細表'!H18</f>
        <v>238871766</v>
      </c>
      <c r="G18" s="12">
        <v>0</v>
      </c>
      <c r="H18" s="12">
        <f t="shared" si="1"/>
        <v>238871766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160595141</v>
      </c>
      <c r="C21" s="15">
        <f>SUM(C9:C20)</f>
        <v>0</v>
      </c>
      <c r="D21" s="15">
        <f t="shared" si="0"/>
        <v>160595141</v>
      </c>
      <c r="E21" s="15">
        <f>SUM(E9:E20)</f>
        <v>0</v>
      </c>
      <c r="F21" s="15">
        <f>SUM(F9:F20)</f>
        <v>785996246</v>
      </c>
      <c r="G21" s="15">
        <f>SUM(G9:G20)</f>
        <v>0</v>
      </c>
      <c r="H21" s="15">
        <f t="shared" si="1"/>
        <v>785996246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A3:I3"/>
    <mergeCell ref="A4:I4"/>
    <mergeCell ref="A5:I5"/>
    <mergeCell ref="A7:A8"/>
    <mergeCell ref="B7:D7"/>
    <mergeCell ref="E7:E8"/>
    <mergeCell ref="F7:H7"/>
    <mergeCell ref="I7:I8"/>
    <mergeCell ref="B22:I22"/>
    <mergeCell ref="A23:I23"/>
    <mergeCell ref="A24:I24"/>
    <mergeCell ref="A25:I2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L21" sqref="L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41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4181946</v>
      </c>
      <c r="C12" s="12">
        <v>0</v>
      </c>
      <c r="D12" s="12">
        <f>B12+C12</f>
        <v>4181946</v>
      </c>
      <c r="E12" s="6">
        <v>0</v>
      </c>
      <c r="F12" s="12">
        <f>+D12+'月報-10412人事費明細表'!H12</f>
        <v>25525988</v>
      </c>
      <c r="G12" s="12">
        <v>0</v>
      </c>
      <c r="H12" s="12">
        <f>F12+G12</f>
        <v>25525988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105401830</v>
      </c>
      <c r="C14" s="12">
        <v>0</v>
      </c>
      <c r="D14" s="12">
        <f>B14+C14</f>
        <v>105401830</v>
      </c>
      <c r="E14" s="6">
        <v>0</v>
      </c>
      <c r="F14" s="12">
        <f>+D14+'月報-10412人事費明細表'!H14</f>
        <v>630216823</v>
      </c>
      <c r="G14" s="12">
        <v>0</v>
      </c>
      <c r="H14" s="12">
        <f>F14+G14</f>
        <v>630216823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51989</v>
      </c>
      <c r="C16" s="12">
        <v>0</v>
      </c>
      <c r="D16" s="12">
        <f aca="true" t="shared" si="0" ref="D16:D21">B16+C16</f>
        <v>51989</v>
      </c>
      <c r="E16" s="12">
        <v>0</v>
      </c>
      <c r="F16" s="12">
        <f>+D16+'月報-10412人事費明細表'!H16</f>
        <v>1017434</v>
      </c>
      <c r="G16" s="12">
        <v>0</v>
      </c>
      <c r="H16" s="12">
        <f aca="true" t="shared" si="1" ref="H16:H21">F16+G16</f>
        <v>1017434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47508922</v>
      </c>
      <c r="C18" s="12">
        <v>0</v>
      </c>
      <c r="D18" s="12">
        <f t="shared" si="0"/>
        <v>47508922</v>
      </c>
      <c r="E18" s="12">
        <v>0</v>
      </c>
      <c r="F18" s="12">
        <f>+D18+'月報-10412人事費明細表'!H18</f>
        <v>286380688</v>
      </c>
      <c r="G18" s="12">
        <v>0</v>
      </c>
      <c r="H18" s="12">
        <f t="shared" si="1"/>
        <v>286380688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157144687</v>
      </c>
      <c r="C21" s="15">
        <f>SUM(C9:C20)</f>
        <v>0</v>
      </c>
      <c r="D21" s="15">
        <f t="shared" si="0"/>
        <v>157144687</v>
      </c>
      <c r="E21" s="15">
        <f>SUM(E9:E20)</f>
        <v>0</v>
      </c>
      <c r="F21" s="15">
        <f>SUM(F9:F20)</f>
        <v>943140933</v>
      </c>
      <c r="G21" s="15">
        <f>SUM(G9:G20)</f>
        <v>0</v>
      </c>
      <c r="H21" s="15">
        <f t="shared" si="1"/>
        <v>943140933</v>
      </c>
      <c r="I21" s="16"/>
    </row>
    <row r="22" spans="1:9" ht="58.5" customHeight="1">
      <c r="A22" s="17" t="s">
        <v>18</v>
      </c>
      <c r="B22" s="36" t="s">
        <v>30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31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4256957</v>
      </c>
      <c r="C12" s="12">
        <v>0</v>
      </c>
      <c r="D12" s="12">
        <f>B12+C12</f>
        <v>4256957</v>
      </c>
      <c r="E12" s="6">
        <v>0</v>
      </c>
      <c r="F12" s="12">
        <f>+D12+'月報-10501人事費明細表'!H12</f>
        <v>29782945</v>
      </c>
      <c r="G12" s="12">
        <v>0</v>
      </c>
      <c r="H12" s="12">
        <f>F12+G12</f>
        <v>29782945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9"/>
      <c r="G13" s="9"/>
      <c r="H13" s="9"/>
      <c r="I13" s="10"/>
    </row>
    <row r="14" spans="1:9" ht="15.75" customHeight="1">
      <c r="A14" s="11" t="s">
        <v>11</v>
      </c>
      <c r="B14" s="12">
        <v>98737331</v>
      </c>
      <c r="C14" s="12">
        <v>0</v>
      </c>
      <c r="D14" s="12">
        <f>B14+C14</f>
        <v>98737331</v>
      </c>
      <c r="E14" s="6">
        <v>0</v>
      </c>
      <c r="F14" s="12">
        <f>+D14+'月報-10501人事費明細表'!H14</f>
        <v>728954154</v>
      </c>
      <c r="G14" s="12">
        <v>0</v>
      </c>
      <c r="H14" s="12">
        <f>F14+G14</f>
        <v>728954154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9"/>
      <c r="G15" s="9"/>
      <c r="H15" s="9"/>
      <c r="I15" s="10"/>
    </row>
    <row r="16" spans="1:9" ht="15.75" customHeight="1">
      <c r="A16" s="11" t="s">
        <v>11</v>
      </c>
      <c r="B16" s="12">
        <v>345494</v>
      </c>
      <c r="C16" s="12">
        <v>0</v>
      </c>
      <c r="D16" s="12">
        <f aca="true" t="shared" si="0" ref="D16:D21">B16+C16</f>
        <v>345494</v>
      </c>
      <c r="E16" s="12">
        <v>0</v>
      </c>
      <c r="F16" s="12">
        <f>+D16+'月報-10501人事費明細表'!H16</f>
        <v>1362928</v>
      </c>
      <c r="G16" s="12">
        <v>0</v>
      </c>
      <c r="H16" s="12">
        <f aca="true" t="shared" si="1" ref="H16:H21">F16+G16</f>
        <v>1362928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9"/>
      <c r="G17" s="9"/>
      <c r="H17" s="9"/>
      <c r="I17" s="10"/>
    </row>
    <row r="18" spans="1:9" ht="15.75" customHeight="1">
      <c r="A18" s="13" t="s">
        <v>11</v>
      </c>
      <c r="B18" s="12">
        <v>43644071</v>
      </c>
      <c r="C18" s="12">
        <v>0</v>
      </c>
      <c r="D18" s="12">
        <f t="shared" si="0"/>
        <v>43644071</v>
      </c>
      <c r="E18" s="12">
        <v>0</v>
      </c>
      <c r="F18" s="12">
        <f>+D18+'月報-10501人事費明細表'!H18</f>
        <v>330024759</v>
      </c>
      <c r="G18" s="12">
        <v>0</v>
      </c>
      <c r="H18" s="12">
        <f t="shared" si="1"/>
        <v>330024759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9"/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146983853</v>
      </c>
      <c r="C21" s="15">
        <f>SUM(C9:C20)</f>
        <v>0</v>
      </c>
      <c r="D21" s="15">
        <f t="shared" si="0"/>
        <v>146983853</v>
      </c>
      <c r="E21" s="15">
        <f>SUM(E9:E20)</f>
        <v>0</v>
      </c>
      <c r="F21" s="15">
        <f>SUM(F9:F20)</f>
        <v>1090124786</v>
      </c>
      <c r="G21" s="15">
        <f>SUM(G9:G20)</f>
        <v>0</v>
      </c>
      <c r="H21" s="15">
        <f t="shared" si="1"/>
        <v>1090124786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V16384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32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3976032</v>
      </c>
      <c r="C12" s="12">
        <v>0</v>
      </c>
      <c r="D12" s="12">
        <f>B12+C12</f>
        <v>3976032</v>
      </c>
      <c r="E12" s="6">
        <v>0</v>
      </c>
      <c r="F12" s="12">
        <f>'10402'!F12+'10403'!B12</f>
        <v>33758977</v>
      </c>
      <c r="G12" s="12">
        <v>0</v>
      </c>
      <c r="H12" s="12">
        <f>F12+G12</f>
        <v>33758977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105359287</v>
      </c>
      <c r="C14" s="12">
        <v>0</v>
      </c>
      <c r="D14" s="12">
        <f>B14+C14</f>
        <v>105359287</v>
      </c>
      <c r="E14" s="6">
        <v>0</v>
      </c>
      <c r="F14" s="12">
        <f>'10402'!F14+'10403'!B14</f>
        <v>834313441</v>
      </c>
      <c r="G14" s="12">
        <v>0</v>
      </c>
      <c r="H14" s="12">
        <f>F14+G14</f>
        <v>834313441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'10402'!F16+'10403'!B16</f>
        <v>1400675</v>
      </c>
      <c r="G16" s="12">
        <v>0</v>
      </c>
      <c r="H16" s="12">
        <f aca="true" t="shared" si="1" ref="H16:H21">F16+G16</f>
        <v>1400675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44286234</v>
      </c>
      <c r="C18" s="12">
        <v>0</v>
      </c>
      <c r="D18" s="12">
        <f t="shared" si="0"/>
        <v>44286234</v>
      </c>
      <c r="E18" s="12">
        <v>0</v>
      </c>
      <c r="F18" s="12">
        <f>'10402'!F18+'10403'!B18</f>
        <v>374310993</v>
      </c>
      <c r="G18" s="12">
        <v>0</v>
      </c>
      <c r="H18" s="12">
        <f t="shared" si="1"/>
        <v>374310993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153659300</v>
      </c>
      <c r="C21" s="15">
        <f>SUM(C9:C20)</f>
        <v>0</v>
      </c>
      <c r="D21" s="15">
        <f t="shared" si="0"/>
        <v>153659300</v>
      </c>
      <c r="E21" s="15">
        <f>SUM(E9:E20)</f>
        <v>0</v>
      </c>
      <c r="F21" s="12">
        <f>'10402'!F21+'10403'!B21</f>
        <v>1243784086</v>
      </c>
      <c r="G21" s="15">
        <f>SUM(G9:G20)</f>
        <v>0</v>
      </c>
      <c r="H21" s="15">
        <f t="shared" si="1"/>
        <v>1243784086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  <mergeCell ref="F7:H7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21" sqref="H21"/>
    </sheetView>
  </sheetViews>
  <sheetFormatPr defaultColWidth="23.8515625" defaultRowHeight="12.75"/>
  <cols>
    <col min="1" max="1" width="23.8515625" style="6" customWidth="1"/>
    <col min="2" max="2" width="14.57421875" style="6" bestFit="1" customWidth="1"/>
    <col min="3" max="3" width="12.28125" style="6" customWidth="1"/>
    <col min="4" max="4" width="14.57421875" style="6" bestFit="1" customWidth="1"/>
    <col min="5" max="5" width="10.7109375" style="6" customWidth="1"/>
    <col min="6" max="6" width="16.421875" style="6" bestFit="1" customWidth="1"/>
    <col min="7" max="7" width="12.7109375" style="6" customWidth="1"/>
    <col min="8" max="8" width="16.421875" style="6" bestFit="1" customWidth="1"/>
    <col min="9" max="9" width="10.28125" style="6" customWidth="1"/>
    <col min="10" max="255" width="10.00390625" style="6" customWidth="1"/>
    <col min="256" max="16384" width="23.8515625" style="6" customWidth="1"/>
  </cols>
  <sheetData>
    <row r="1" spans="1:3" s="5" customFormat="1" ht="16.5">
      <c r="A1" s="1" t="s">
        <v>27</v>
      </c>
      <c r="B1" s="1"/>
      <c r="C1" s="1"/>
    </row>
    <row r="2" spans="1:9" s="5" customFormat="1" ht="16.5">
      <c r="A2" s="1"/>
      <c r="B2" s="1"/>
      <c r="C2" s="4"/>
      <c r="D2" s="4"/>
      <c r="E2" s="4"/>
      <c r="F2" s="4"/>
      <c r="G2" s="4"/>
      <c r="H2" s="4"/>
      <c r="I2" s="4" t="s">
        <v>23</v>
      </c>
    </row>
    <row r="3" spans="1:9" s="2" customFormat="1" ht="25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8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customHeight="1">
      <c r="A5" s="41" t="s">
        <v>33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8" customHeight="1">
      <c r="C6" s="3"/>
      <c r="D6" s="3"/>
      <c r="I6" s="3" t="s">
        <v>0</v>
      </c>
    </row>
    <row r="7" spans="1:9" ht="25.5" customHeight="1">
      <c r="A7" s="26" t="s">
        <v>1</v>
      </c>
      <c r="B7" s="28" t="s">
        <v>2</v>
      </c>
      <c r="C7" s="29"/>
      <c r="D7" s="30"/>
      <c r="E7" s="31" t="s">
        <v>4</v>
      </c>
      <c r="F7" s="33" t="s">
        <v>5</v>
      </c>
      <c r="G7" s="33"/>
      <c r="H7" s="33"/>
      <c r="I7" s="34" t="s">
        <v>6</v>
      </c>
    </row>
    <row r="8" spans="1:9" ht="20.25" customHeight="1">
      <c r="A8" s="27"/>
      <c r="B8" s="7" t="s">
        <v>7</v>
      </c>
      <c r="C8" s="7" t="s">
        <v>8</v>
      </c>
      <c r="D8" s="7" t="s">
        <v>9</v>
      </c>
      <c r="E8" s="32"/>
      <c r="F8" s="7" t="s">
        <v>7</v>
      </c>
      <c r="G8" s="7" t="s">
        <v>8</v>
      </c>
      <c r="H8" s="7" t="s">
        <v>9</v>
      </c>
      <c r="I8" s="35"/>
    </row>
    <row r="9" spans="1:9" ht="15.75" customHeight="1">
      <c r="A9" s="8" t="s">
        <v>10</v>
      </c>
      <c r="B9" s="9"/>
      <c r="C9" s="9"/>
      <c r="D9" s="9"/>
      <c r="E9" s="9"/>
      <c r="F9" s="9"/>
      <c r="G9" s="9"/>
      <c r="H9" s="9"/>
      <c r="I9" s="10"/>
    </row>
    <row r="10" spans="1:9" ht="15.75" customHeight="1">
      <c r="A10" s="11" t="s">
        <v>11</v>
      </c>
      <c r="B10" s="12">
        <v>0</v>
      </c>
      <c r="C10" s="12">
        <v>0</v>
      </c>
      <c r="D10" s="12">
        <f>B10+C10</f>
        <v>0</v>
      </c>
      <c r="E10" s="6">
        <v>0</v>
      </c>
      <c r="F10" s="12">
        <v>0</v>
      </c>
      <c r="G10" s="12">
        <v>0</v>
      </c>
      <c r="H10" s="12">
        <f>F10+G10</f>
        <v>0</v>
      </c>
      <c r="I10" s="10"/>
    </row>
    <row r="11" spans="1:9" ht="15.75" customHeight="1">
      <c r="A11" s="8" t="s">
        <v>12</v>
      </c>
      <c r="B11" s="9"/>
      <c r="C11" s="9"/>
      <c r="D11" s="9"/>
      <c r="E11" s="12"/>
      <c r="F11" s="9"/>
      <c r="G11" s="9"/>
      <c r="H11" s="9"/>
      <c r="I11" s="10"/>
    </row>
    <row r="12" spans="1:9" ht="15.75" customHeight="1">
      <c r="A12" s="11" t="s">
        <v>11</v>
      </c>
      <c r="B12" s="12">
        <v>4003736</v>
      </c>
      <c r="C12" s="12">
        <v>0</v>
      </c>
      <c r="D12" s="12">
        <f>B12+C12</f>
        <v>4003736</v>
      </c>
      <c r="E12" s="6">
        <v>0</v>
      </c>
      <c r="F12" s="12">
        <f>'10403'!F12+'10404'!B12</f>
        <v>37762713</v>
      </c>
      <c r="G12" s="12">
        <v>0</v>
      </c>
      <c r="H12" s="12">
        <f>F12+G12</f>
        <v>37762713</v>
      </c>
      <c r="I12" s="10"/>
    </row>
    <row r="13" spans="1:9" ht="15.75" customHeight="1">
      <c r="A13" s="8" t="s">
        <v>13</v>
      </c>
      <c r="B13" s="9"/>
      <c r="C13" s="9"/>
      <c r="D13" s="9"/>
      <c r="E13" s="9"/>
      <c r="F13" s="12">
        <f>'10402'!F13+'10403'!B13</f>
        <v>0</v>
      </c>
      <c r="G13" s="9"/>
      <c r="H13" s="9"/>
      <c r="I13" s="10"/>
    </row>
    <row r="14" spans="1:9" ht="15.75" customHeight="1">
      <c r="A14" s="11" t="s">
        <v>11</v>
      </c>
      <c r="B14" s="12">
        <v>105303326</v>
      </c>
      <c r="C14" s="12">
        <v>0</v>
      </c>
      <c r="D14" s="12">
        <f>B14+C14</f>
        <v>105303326</v>
      </c>
      <c r="E14" s="6">
        <v>0</v>
      </c>
      <c r="F14" s="12">
        <f>'10403'!F14+'10404'!B14</f>
        <v>939616767</v>
      </c>
      <c r="G14" s="12">
        <v>0</v>
      </c>
      <c r="H14" s="12">
        <f>F14+G14</f>
        <v>939616767</v>
      </c>
      <c r="I14" s="10"/>
    </row>
    <row r="15" spans="1:9" ht="15.75" customHeight="1">
      <c r="A15" s="8" t="s">
        <v>14</v>
      </c>
      <c r="B15" s="9"/>
      <c r="C15" s="9"/>
      <c r="D15" s="9"/>
      <c r="E15" s="9"/>
      <c r="F15" s="12">
        <f>'10402'!F15+'10403'!B15</f>
        <v>0</v>
      </c>
      <c r="G15" s="9"/>
      <c r="H15" s="9"/>
      <c r="I15" s="10"/>
    </row>
    <row r="16" spans="1:9" ht="15.75" customHeight="1">
      <c r="A16" s="11" t="s">
        <v>11</v>
      </c>
      <c r="B16" s="12">
        <v>37747</v>
      </c>
      <c r="C16" s="12">
        <v>0</v>
      </c>
      <c r="D16" s="12">
        <f aca="true" t="shared" si="0" ref="D16:D21">B16+C16</f>
        <v>37747</v>
      </c>
      <c r="E16" s="12">
        <v>0</v>
      </c>
      <c r="F16" s="12">
        <f>'10403'!F16+'10404'!B16</f>
        <v>1438422</v>
      </c>
      <c r="G16" s="12">
        <v>0</v>
      </c>
      <c r="H16" s="12">
        <f aca="true" t="shared" si="1" ref="H16:H21">F16+G16</f>
        <v>1438422</v>
      </c>
      <c r="I16" s="10"/>
    </row>
    <row r="17" spans="1:9" ht="15.75" customHeight="1">
      <c r="A17" s="8" t="s">
        <v>15</v>
      </c>
      <c r="B17" s="9"/>
      <c r="C17" s="9"/>
      <c r="D17" s="9"/>
      <c r="E17" s="9"/>
      <c r="F17" s="12">
        <f>'10402'!F17+'10403'!B17</f>
        <v>0</v>
      </c>
      <c r="G17" s="9"/>
      <c r="H17" s="9"/>
      <c r="I17" s="10"/>
    </row>
    <row r="18" spans="1:9" ht="15.75" customHeight="1">
      <c r="A18" s="13" t="s">
        <v>11</v>
      </c>
      <c r="B18" s="12">
        <v>45032162</v>
      </c>
      <c r="C18" s="12">
        <v>0</v>
      </c>
      <c r="D18" s="12">
        <f t="shared" si="0"/>
        <v>45032162</v>
      </c>
      <c r="E18" s="12">
        <v>0</v>
      </c>
      <c r="F18" s="12">
        <f>'10403'!F18+'10404'!B18</f>
        <v>419343155</v>
      </c>
      <c r="G18" s="12">
        <v>0</v>
      </c>
      <c r="H18" s="12">
        <f t="shared" si="1"/>
        <v>419343155</v>
      </c>
      <c r="I18" s="10"/>
    </row>
    <row r="19" spans="1:9" ht="15.75" customHeight="1">
      <c r="A19" s="8" t="s">
        <v>16</v>
      </c>
      <c r="B19" s="9"/>
      <c r="C19" s="9"/>
      <c r="D19" s="9"/>
      <c r="E19" s="9"/>
      <c r="F19" s="12">
        <f>'10402'!F19+'10403'!B19</f>
        <v>0</v>
      </c>
      <c r="G19" s="9"/>
      <c r="H19" s="9"/>
      <c r="I19" s="10"/>
    </row>
    <row r="20" spans="1:9" ht="15.75" customHeight="1">
      <c r="A20" s="11" t="s">
        <v>11</v>
      </c>
      <c r="B20" s="12">
        <v>0</v>
      </c>
      <c r="C20" s="12">
        <v>0</v>
      </c>
      <c r="D20" s="12">
        <f t="shared" si="0"/>
        <v>0</v>
      </c>
      <c r="E20" s="12">
        <v>0</v>
      </c>
      <c r="F20" s="12">
        <f>'10402'!F20+'10403'!B20</f>
        <v>0</v>
      </c>
      <c r="G20" s="12">
        <v>0</v>
      </c>
      <c r="H20" s="12">
        <f t="shared" si="1"/>
        <v>0</v>
      </c>
      <c r="I20" s="10"/>
    </row>
    <row r="21" spans="1:9" ht="15.75" customHeight="1">
      <c r="A21" s="14" t="s">
        <v>17</v>
      </c>
      <c r="B21" s="15">
        <f>SUM(B9:B20)</f>
        <v>154376971</v>
      </c>
      <c r="C21" s="15">
        <f>SUM(C9:C20)</f>
        <v>0</v>
      </c>
      <c r="D21" s="15">
        <f t="shared" si="0"/>
        <v>154376971</v>
      </c>
      <c r="E21" s="15">
        <f>SUM(E9:E20)</f>
        <v>0</v>
      </c>
      <c r="F21" s="12">
        <f>'10403'!F21+'10404'!B21</f>
        <v>1398161057</v>
      </c>
      <c r="G21" s="15">
        <f>SUM(G9:G20)</f>
        <v>0</v>
      </c>
      <c r="H21" s="15">
        <f t="shared" si="1"/>
        <v>1398161057</v>
      </c>
      <c r="I21" s="16"/>
    </row>
    <row r="22" spans="1:9" ht="58.5" customHeight="1">
      <c r="A22" s="17" t="s">
        <v>18</v>
      </c>
      <c r="B22" s="36" t="s">
        <v>19</v>
      </c>
      <c r="C22" s="37"/>
      <c r="D22" s="37"/>
      <c r="E22" s="37"/>
      <c r="F22" s="37"/>
      <c r="G22" s="37"/>
      <c r="H22" s="37"/>
      <c r="I22" s="38"/>
    </row>
    <row r="23" spans="1:9" ht="15.75" customHeight="1">
      <c r="A23" s="42" t="s">
        <v>24</v>
      </c>
      <c r="B23" s="42"/>
      <c r="C23" s="42"/>
      <c r="D23" s="42"/>
      <c r="E23" s="42"/>
      <c r="F23" s="42"/>
      <c r="G23" s="42"/>
      <c r="H23" s="42"/>
      <c r="I23" s="42"/>
    </row>
    <row r="24" spans="1:9" ht="18.75" customHeight="1">
      <c r="A24" s="25" t="s">
        <v>25</v>
      </c>
      <c r="B24" s="25"/>
      <c r="C24" s="25"/>
      <c r="D24" s="25"/>
      <c r="E24" s="25"/>
      <c r="F24" s="25"/>
      <c r="G24" s="25"/>
      <c r="H24" s="25"/>
      <c r="I24" s="25"/>
    </row>
    <row r="25" spans="1:9" ht="50.25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</row>
    <row r="26" spans="1:9" ht="15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.75" customHeight="1">
      <c r="A27" s="19" t="s">
        <v>20</v>
      </c>
      <c r="B27" s="20"/>
      <c r="D27" s="21" t="s">
        <v>21</v>
      </c>
      <c r="E27" s="22"/>
      <c r="G27" s="22" t="s">
        <v>22</v>
      </c>
      <c r="H27" s="19"/>
      <c r="I27" s="23"/>
    </row>
    <row r="28" spans="1:9" ht="15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ht="15.75" customHeight="1">
      <c r="A29" s="24"/>
    </row>
    <row r="30" ht="15.75" customHeight="1">
      <c r="A30" s="24"/>
    </row>
    <row r="31" ht="15.75" customHeight="1">
      <c r="A31" s="24"/>
    </row>
  </sheetData>
  <sheetProtection/>
  <mergeCells count="12">
    <mergeCell ref="F7:H7"/>
    <mergeCell ref="I7:I8"/>
    <mergeCell ref="B22:I22"/>
    <mergeCell ref="A23:I23"/>
    <mergeCell ref="A24:I24"/>
    <mergeCell ref="A25:I25"/>
    <mergeCell ref="A3:I3"/>
    <mergeCell ref="A4:I4"/>
    <mergeCell ref="A5:I5"/>
    <mergeCell ref="A7:A8"/>
    <mergeCell ref="B7:D7"/>
    <mergeCell ref="E7:E8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D000001435/莊金煜</cp:lastModifiedBy>
  <cp:lastPrinted>2016-02-02T05:23:27Z</cp:lastPrinted>
  <dcterms:created xsi:type="dcterms:W3CDTF">2014-04-04T07:54:35Z</dcterms:created>
  <dcterms:modified xsi:type="dcterms:W3CDTF">2016-02-02T08:41:11Z</dcterms:modified>
  <cp:category/>
  <cp:version/>
  <cp:contentType/>
  <cp:contentStatus/>
</cp:coreProperties>
</file>